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905" activeTab="0"/>
  </bookViews>
  <sheets>
    <sheet name="2013" sheetId="1" r:id="rId1"/>
  </sheets>
  <definedNames>
    <definedName name="exercice">'2013'!$Y$1:$Y$39</definedName>
  </definedNames>
  <calcPr fullCalcOnLoad="1"/>
</workbook>
</file>

<file path=xl/sharedStrings.xml><?xml version="1.0" encoding="utf-8"?>
<sst xmlns="http://schemas.openxmlformats.org/spreadsheetml/2006/main" count="60" uniqueCount="44">
  <si>
    <t>fonds de roulement</t>
  </si>
  <si>
    <t xml:space="preserve">analyse de la situation des réserves et du fonds de roulement </t>
  </si>
  <si>
    <t>fonds disponibles</t>
  </si>
  <si>
    <t>sorties inventaire</t>
  </si>
  <si>
    <t>résultat</t>
  </si>
  <si>
    <t>immobilisations</t>
  </si>
  <si>
    <t>stocks</t>
  </si>
  <si>
    <t>variation</t>
  </si>
  <si>
    <t>avant résultat</t>
  </si>
  <si>
    <t>amortissements</t>
  </si>
  <si>
    <t>CAF/IAF</t>
  </si>
  <si>
    <t>SG</t>
  </si>
  <si>
    <t>SRH</t>
  </si>
  <si>
    <t>entrées inventaire</t>
  </si>
  <si>
    <t>réserves</t>
  </si>
  <si>
    <t xml:space="preserve">CAF/IAF = </t>
  </si>
  <si>
    <t>dépôts et cautions reçus</t>
  </si>
  <si>
    <t>dépôts et cautions versés</t>
  </si>
  <si>
    <t>suivi détaillé de gestion
hors balance comptable</t>
  </si>
  <si>
    <t>opérations
exercice</t>
  </si>
  <si>
    <t>opérations exercice</t>
  </si>
  <si>
    <t>investissements</t>
  </si>
  <si>
    <t>compte 775</t>
  </si>
  <si>
    <t>résultat + sorties inventaires - produits cessions actifs + amortissements + provisions</t>
  </si>
  <si>
    <t>comptes 165 et 275</t>
  </si>
  <si>
    <t>dépôts cautions</t>
  </si>
  <si>
    <t xml:space="preserve">    soldes débiteurs classe 3</t>
  </si>
  <si>
    <r>
      <t xml:space="preserve">solde débiteur compte 275
</t>
    </r>
    <r>
      <rPr>
        <i/>
        <sz val="9"/>
        <color indexed="23"/>
        <rFont val="Arial"/>
        <family val="2"/>
      </rPr>
      <t>opérations comptables hors budget</t>
    </r>
  </si>
  <si>
    <r>
      <t xml:space="preserve">solde créditeur compte 165
</t>
    </r>
    <r>
      <rPr>
        <i/>
        <sz val="9"/>
        <color indexed="23"/>
        <rFont val="Arial"/>
        <family val="2"/>
      </rPr>
      <t>compte hors réserves
opérations comptables hors budget</t>
    </r>
  </si>
  <si>
    <r>
      <t xml:space="preserve">soldes créditeurs comptes 49
</t>
    </r>
    <r>
      <rPr>
        <i/>
        <sz val="10"/>
        <color indexed="23"/>
        <rFont val="Arial"/>
        <family val="2"/>
      </rPr>
      <t>comptes hors réserves</t>
    </r>
  </si>
  <si>
    <r>
      <t xml:space="preserve">soldes créditeurs comptes 15
</t>
    </r>
    <r>
      <rPr>
        <i/>
        <sz val="9"/>
        <color indexed="23"/>
        <rFont val="Arial"/>
        <family val="2"/>
      </rPr>
      <t>comptes hors réserves</t>
    </r>
  </si>
  <si>
    <t xml:space="preserve">    solde créditeur compte 10681</t>
  </si>
  <si>
    <t>provisions
risques et charges</t>
  </si>
  <si>
    <t>provisions
dépréciations immobilisations</t>
  </si>
  <si>
    <t>provisions
dépréciations stocks</t>
  </si>
  <si>
    <t>provisions
dépréciations clients</t>
  </si>
  <si>
    <r>
      <t xml:space="preserve">soldes créditeurs comptes 29
</t>
    </r>
    <r>
      <rPr>
        <i/>
        <sz val="9"/>
        <color indexed="23"/>
        <rFont val="Arial"/>
        <family val="2"/>
      </rPr>
      <t>comptes hors réserves</t>
    </r>
  </si>
  <si>
    <t xml:space="preserve">                 provisions
dépréciations placements financiers</t>
  </si>
  <si>
    <r>
      <t xml:space="preserve">soldes créditeurs comptes 39
</t>
    </r>
    <r>
      <rPr>
        <i/>
        <sz val="9"/>
        <color indexed="23"/>
        <rFont val="Arial"/>
        <family val="2"/>
      </rPr>
      <t>comptes hors réserves</t>
    </r>
  </si>
  <si>
    <r>
      <t xml:space="preserve">solde créditeur compte 590
</t>
    </r>
    <r>
      <rPr>
        <i/>
        <sz val="10"/>
        <color indexed="23"/>
        <rFont val="Arial"/>
        <family val="2"/>
      </rPr>
      <t>compte hors réserves</t>
    </r>
  </si>
  <si>
    <t>EPLE</t>
  </si>
  <si>
    <t>compte financier</t>
  </si>
  <si>
    <t>optionnel</t>
  </si>
  <si>
    <t>après résultat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</si>
</sst>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€&quot;;\-#,##0.0\ &quot;€&quot;"/>
    <numFmt numFmtId="173" formatCode="&quot;Vrai&quot;;&quot;Vrai&quot;;&quot;Faux&quot;"/>
    <numFmt numFmtId="174" formatCode="&quot;Actif&quot;;&quot;Actif&quot;;&quot;Inactif&quot;"/>
    <numFmt numFmtId="175" formatCode="#,##0.00\ [$€-1];[Red]\-#,##0.00\ [$€-1]"/>
    <numFmt numFmtId="176" formatCode="#,##0.00\ &quot;€&quot;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u val="single"/>
      <sz val="10"/>
      <color indexed="10"/>
      <name val="Arial"/>
      <family val="2"/>
    </font>
    <font>
      <i/>
      <sz val="9"/>
      <color indexed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23"/>
      <name val="Arial"/>
      <family val="2"/>
    </font>
    <font>
      <i/>
      <sz val="8"/>
      <color indexed="17"/>
      <name val="Arial"/>
      <family val="2"/>
    </font>
    <font>
      <b/>
      <i/>
      <u val="single"/>
      <sz val="8"/>
      <color indexed="17"/>
      <name val="Arial"/>
      <family val="2"/>
    </font>
    <font>
      <i/>
      <sz val="12"/>
      <color indexed="9"/>
      <name val="Arial"/>
      <family val="2"/>
    </font>
    <font>
      <i/>
      <sz val="10"/>
      <color indexed="23"/>
      <name val="Arial"/>
      <family val="2"/>
    </font>
    <font>
      <i/>
      <sz val="9"/>
      <color indexed="2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808080"/>
      <name val="Arial"/>
      <family val="2"/>
    </font>
    <font>
      <b/>
      <sz val="10"/>
      <color theme="0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8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2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0" fillId="24" borderId="3" applyNumberFormat="0" applyFont="0" applyAlignment="0" applyProtection="0"/>
    <xf numFmtId="0" fontId="46" fillId="25" borderId="1" applyNumberFormat="0" applyAlignment="0" applyProtection="0"/>
    <xf numFmtId="44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52" fillId="23" borderId="4" applyNumberFormat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37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</cellStyleXfs>
  <cellXfs count="11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0" fillId="6" borderId="0" xfId="0" applyFill="1" applyBorder="1" applyAlignment="1">
      <alignment/>
    </xf>
    <xf numFmtId="0" fontId="0" fillId="6" borderId="10" xfId="0" applyFill="1" applyBorder="1" applyAlignment="1">
      <alignment/>
    </xf>
    <xf numFmtId="0" fontId="6" fillId="6" borderId="11" xfId="0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inden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indent="1"/>
    </xf>
    <xf numFmtId="0" fontId="3" fillId="2" borderId="0" xfId="0" applyFont="1" applyFill="1" applyAlignment="1">
      <alignment horizontal="right"/>
    </xf>
    <xf numFmtId="0" fontId="0" fillId="2" borderId="0" xfId="0" applyFill="1" applyBorder="1" applyAlignment="1">
      <alignment/>
    </xf>
    <xf numFmtId="14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center"/>
    </xf>
    <xf numFmtId="44" fontId="0" fillId="2" borderId="0" xfId="44" applyFont="1" applyFill="1" applyAlignment="1">
      <alignment/>
    </xf>
    <xf numFmtId="0" fontId="6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right"/>
    </xf>
    <xf numFmtId="0" fontId="11" fillId="2" borderId="0" xfId="0" applyFont="1" applyFill="1" applyAlignment="1">
      <alignment/>
    </xf>
    <xf numFmtId="7" fontId="0" fillId="30" borderId="13" xfId="44" applyNumberFormat="1" applyFont="1" applyFill="1" applyBorder="1" applyAlignment="1">
      <alignment horizontal="right" vertical="center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2" fillId="6" borderId="16" xfId="0" applyFont="1" applyFill="1" applyBorder="1" applyAlignment="1">
      <alignment horizontal="center"/>
    </xf>
    <xf numFmtId="7" fontId="2" fillId="30" borderId="17" xfId="44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/>
    </xf>
    <xf numFmtId="0" fontId="2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49" fontId="0" fillId="2" borderId="0" xfId="0" applyNumberFormat="1" applyFont="1" applyFill="1" applyAlignment="1">
      <alignment vertical="center"/>
    </xf>
    <xf numFmtId="7" fontId="2" fillId="30" borderId="17" xfId="44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 wrapText="1"/>
    </xf>
    <xf numFmtId="7" fontId="10" fillId="31" borderId="18" xfId="0" applyNumberFormat="1" applyFont="1" applyFill="1" applyBorder="1" applyAlignment="1" applyProtection="1">
      <alignment horizontal="right" vertical="center"/>
      <protection locked="0"/>
    </xf>
    <xf numFmtId="7" fontId="10" fillId="31" borderId="19" xfId="0" applyNumberFormat="1" applyFont="1" applyFill="1" applyBorder="1" applyAlignment="1" applyProtection="1">
      <alignment horizontal="right" vertical="center"/>
      <protection locked="0"/>
    </xf>
    <xf numFmtId="0" fontId="6" fillId="6" borderId="20" xfId="0" applyFont="1" applyFill="1" applyBorder="1" applyAlignment="1">
      <alignment horizontal="right"/>
    </xf>
    <xf numFmtId="0" fontId="6" fillId="6" borderId="21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7" fontId="10" fillId="31" borderId="22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6" borderId="11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vertical="top" wrapText="1"/>
    </xf>
    <xf numFmtId="0" fontId="23" fillId="2" borderId="0" xfId="0" applyFont="1" applyFill="1" applyAlignment="1">
      <alignment horizontal="center"/>
    </xf>
    <xf numFmtId="0" fontId="19" fillId="2" borderId="0" xfId="0" applyFont="1" applyFill="1" applyAlignment="1">
      <alignment wrapText="1"/>
    </xf>
    <xf numFmtId="49" fontId="56" fillId="2" borderId="0" xfId="0" applyNumberFormat="1" applyFont="1" applyFill="1" applyAlignment="1">
      <alignment/>
    </xf>
    <xf numFmtId="2" fontId="56" fillId="2" borderId="0" xfId="0" applyNumberFormat="1" applyFont="1" applyFill="1" applyAlignment="1">
      <alignment vertical="top"/>
    </xf>
    <xf numFmtId="0" fontId="2" fillId="2" borderId="0" xfId="0" applyFont="1" applyFill="1" applyAlignment="1" applyProtection="1">
      <alignment horizontal="left"/>
      <protection locked="0"/>
    </xf>
    <xf numFmtId="0" fontId="57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 vertical="top"/>
    </xf>
    <xf numFmtId="7" fontId="9" fillId="32" borderId="18" xfId="0" applyNumberFormat="1" applyFont="1" applyFill="1" applyBorder="1" applyAlignment="1" applyProtection="1">
      <alignment vertical="center"/>
      <protection locked="0"/>
    </xf>
    <xf numFmtId="7" fontId="9" fillId="32" borderId="22" xfId="0" applyNumberFormat="1" applyFont="1" applyFill="1" applyBorder="1" applyAlignment="1" applyProtection="1">
      <alignment horizontal="right" vertical="center"/>
      <protection locked="0"/>
    </xf>
    <xf numFmtId="7" fontId="9" fillId="32" borderId="18" xfId="0" applyNumberFormat="1" applyFont="1" applyFill="1" applyBorder="1" applyAlignment="1" applyProtection="1">
      <alignment horizontal="right" vertical="center"/>
      <protection locked="0"/>
    </xf>
    <xf numFmtId="7" fontId="10" fillId="31" borderId="18" xfId="0" applyNumberFormat="1" applyFont="1" applyFill="1" applyBorder="1" applyAlignment="1" applyProtection="1">
      <alignment vertical="center"/>
      <protection/>
    </xf>
    <xf numFmtId="7" fontId="10" fillId="31" borderId="19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>
      <alignment/>
    </xf>
    <xf numFmtId="7" fontId="10" fillId="31" borderId="22" xfId="0" applyNumberFormat="1" applyFont="1" applyFill="1" applyBorder="1" applyAlignment="1" applyProtection="1">
      <alignment horizontal="right" vertical="center"/>
      <protection/>
    </xf>
    <xf numFmtId="7" fontId="9" fillId="32" borderId="22" xfId="0" applyNumberFormat="1" applyFont="1" applyFill="1" applyBorder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left" indent="2"/>
      <protection locked="0"/>
    </xf>
    <xf numFmtId="0" fontId="17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23" xfId="0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center" vertical="top" wrapText="1"/>
    </xf>
    <xf numFmtId="176" fontId="9" fillId="32" borderId="18" xfId="0" applyNumberFormat="1" applyFont="1" applyFill="1" applyBorder="1" applyAlignment="1" applyProtection="1">
      <alignment vertical="center"/>
      <protection locked="0"/>
    </xf>
    <xf numFmtId="176" fontId="10" fillId="31" borderId="18" xfId="0" applyNumberFormat="1" applyFont="1" applyFill="1" applyBorder="1" applyAlignment="1" applyProtection="1">
      <alignment vertical="center"/>
      <protection locked="0"/>
    </xf>
    <xf numFmtId="176" fontId="10" fillId="31" borderId="19" xfId="0" applyNumberFormat="1" applyFont="1" applyFill="1" applyBorder="1" applyAlignment="1" applyProtection="1">
      <alignment vertical="center"/>
      <protection locked="0"/>
    </xf>
    <xf numFmtId="7" fontId="9" fillId="32" borderId="24" xfId="0" applyNumberFormat="1" applyFont="1" applyFill="1" applyBorder="1" applyAlignment="1" applyProtection="1">
      <alignment horizontal="right" vertical="center" indent="4"/>
      <protection/>
    </xf>
    <xf numFmtId="7" fontId="9" fillId="32" borderId="25" xfId="0" applyNumberFormat="1" applyFont="1" applyFill="1" applyBorder="1" applyAlignment="1" applyProtection="1">
      <alignment horizontal="right" vertical="center" indent="4"/>
      <protection/>
    </xf>
    <xf numFmtId="7" fontId="9" fillId="32" borderId="26" xfId="0" applyNumberFormat="1" applyFont="1" applyFill="1" applyBorder="1" applyAlignment="1" applyProtection="1">
      <alignment horizontal="right" vertical="center" indent="4"/>
      <protection/>
    </xf>
    <xf numFmtId="7" fontId="10" fillId="31" borderId="27" xfId="0" applyNumberFormat="1" applyFont="1" applyFill="1" applyBorder="1" applyAlignment="1" applyProtection="1">
      <alignment horizontal="right" vertical="center" indent="4"/>
      <protection locked="0"/>
    </xf>
    <xf numFmtId="7" fontId="10" fillId="31" borderId="28" xfId="0" applyNumberFormat="1" applyFont="1" applyFill="1" applyBorder="1" applyAlignment="1" applyProtection="1">
      <alignment horizontal="right" vertical="center" indent="4"/>
      <protection locked="0"/>
    </xf>
    <xf numFmtId="7" fontId="10" fillId="31" borderId="29" xfId="0" applyNumberFormat="1" applyFont="1" applyFill="1" applyBorder="1" applyAlignment="1" applyProtection="1">
      <alignment horizontal="right" vertical="center" indent="4"/>
      <protection locked="0"/>
    </xf>
    <xf numFmtId="0" fontId="6" fillId="2" borderId="0" xfId="0" applyFont="1" applyFill="1" applyAlignment="1">
      <alignment horizontal="right" vertical="center"/>
    </xf>
    <xf numFmtId="0" fontId="59" fillId="2" borderId="0" xfId="0" applyFont="1" applyFill="1" applyAlignment="1">
      <alignment horizontal="right" vertical="center"/>
    </xf>
    <xf numFmtId="7" fontId="10" fillId="31" borderId="19" xfId="0" applyNumberFormat="1" applyFont="1" applyFill="1" applyBorder="1" applyAlignment="1" applyProtection="1">
      <alignment horizontal="right" vertical="center" indent="4"/>
      <protection/>
    </xf>
    <xf numFmtId="7" fontId="2" fillId="30" borderId="30" xfId="44" applyNumberFormat="1" applyFont="1" applyFill="1" applyBorder="1" applyAlignment="1">
      <alignment horizontal="right" vertical="center" indent="4"/>
    </xf>
    <xf numFmtId="7" fontId="2" fillId="30" borderId="31" xfId="44" applyNumberFormat="1" applyFont="1" applyFill="1" applyBorder="1" applyAlignment="1">
      <alignment horizontal="right" vertical="center" indent="4"/>
    </xf>
    <xf numFmtId="7" fontId="2" fillId="30" borderId="32" xfId="44" applyNumberFormat="1" applyFont="1" applyFill="1" applyBorder="1" applyAlignment="1">
      <alignment horizontal="right" vertical="center" indent="4"/>
    </xf>
    <xf numFmtId="0" fontId="17" fillId="2" borderId="0" xfId="0" applyFont="1" applyFill="1" applyAlignment="1">
      <alignment horizontal="center" vertical="top" wrapText="1"/>
    </xf>
    <xf numFmtId="7" fontId="1" fillId="2" borderId="0" xfId="0" applyNumberFormat="1" applyFont="1" applyFill="1" applyBorder="1" applyAlignment="1">
      <alignment horizontal="left" vertical="center" wrapText="1" indent="4"/>
    </xf>
    <xf numFmtId="0" fontId="2" fillId="2" borderId="0" xfId="0" applyFont="1" applyFill="1" applyAlignment="1">
      <alignment horizontal="left" wrapText="1" indent="2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7" fontId="2" fillId="30" borderId="33" xfId="0" applyNumberFormat="1" applyFont="1" applyFill="1" applyBorder="1" applyAlignment="1">
      <alignment horizontal="right" vertical="center" indent="4"/>
    </xf>
    <xf numFmtId="7" fontId="2" fillId="30" borderId="34" xfId="0" applyNumberFormat="1" applyFont="1" applyFill="1" applyBorder="1" applyAlignment="1">
      <alignment horizontal="right" vertical="center" indent="4"/>
    </xf>
    <xf numFmtId="7" fontId="2" fillId="30" borderId="35" xfId="0" applyNumberFormat="1" applyFont="1" applyFill="1" applyBorder="1" applyAlignment="1">
      <alignment horizontal="right" vertical="center" indent="4"/>
    </xf>
    <xf numFmtId="7" fontId="10" fillId="31" borderId="19" xfId="0" applyNumberFormat="1" applyFont="1" applyFill="1" applyBorder="1" applyAlignment="1" applyProtection="1">
      <alignment horizontal="right" vertical="center" indent="4"/>
      <protection locked="0"/>
    </xf>
    <xf numFmtId="7" fontId="9" fillId="32" borderId="18" xfId="0" applyNumberFormat="1" applyFont="1" applyFill="1" applyBorder="1" applyAlignment="1" applyProtection="1">
      <alignment horizontal="right" vertical="center" indent="4"/>
      <protection/>
    </xf>
    <xf numFmtId="0" fontId="13" fillId="2" borderId="36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right" vertical="center" wrapText="1"/>
    </xf>
    <xf numFmtId="176" fontId="10" fillId="31" borderId="37" xfId="0" applyNumberFormat="1" applyFont="1" applyFill="1" applyBorder="1" applyAlignment="1" applyProtection="1">
      <alignment vertical="center"/>
      <protection locked="0"/>
    </xf>
    <xf numFmtId="176" fontId="10" fillId="31" borderId="38" xfId="0" applyNumberFormat="1" applyFont="1" applyFill="1" applyBorder="1" applyAlignment="1" applyProtection="1">
      <alignment vertical="center"/>
      <protection locked="0"/>
    </xf>
    <xf numFmtId="0" fontId="6" fillId="2" borderId="3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FAFFF"/>
      <rgbColor rgb="00993366"/>
      <rgbColor rgb="00FFFFCC"/>
      <rgbColor rgb="00DDDD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24</xdr:row>
      <xdr:rowOff>0</xdr:rowOff>
    </xdr:from>
    <xdr:to>
      <xdr:col>14</xdr:col>
      <xdr:colOff>438150</xdr:colOff>
      <xdr:row>28</xdr:row>
      <xdr:rowOff>0</xdr:rowOff>
    </xdr:to>
    <xdr:sp>
      <xdr:nvSpPr>
        <xdr:cNvPr id="1" name="Line 8"/>
        <xdr:cNvSpPr>
          <a:spLocks/>
        </xdr:cNvSpPr>
      </xdr:nvSpPr>
      <xdr:spPr>
        <a:xfrm flipH="1">
          <a:off x="8772525" y="5410200"/>
          <a:ext cx="0" cy="847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24</xdr:row>
      <xdr:rowOff>0</xdr:rowOff>
    </xdr:from>
    <xdr:to>
      <xdr:col>17</xdr:col>
      <xdr:colOff>438150</xdr:colOff>
      <xdr:row>28</xdr:row>
      <xdr:rowOff>0</xdr:rowOff>
    </xdr:to>
    <xdr:sp>
      <xdr:nvSpPr>
        <xdr:cNvPr id="2" name="Line 9"/>
        <xdr:cNvSpPr>
          <a:spLocks/>
        </xdr:cNvSpPr>
      </xdr:nvSpPr>
      <xdr:spPr>
        <a:xfrm flipH="1">
          <a:off x="11201400" y="5410200"/>
          <a:ext cx="0" cy="847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37</xdr:row>
      <xdr:rowOff>123825</xdr:rowOff>
    </xdr:from>
    <xdr:to>
      <xdr:col>16</xdr:col>
      <xdr:colOff>28575</xdr:colOff>
      <xdr:row>37</xdr:row>
      <xdr:rowOff>123825</xdr:rowOff>
    </xdr:to>
    <xdr:sp>
      <xdr:nvSpPr>
        <xdr:cNvPr id="3" name="Line 11"/>
        <xdr:cNvSpPr>
          <a:spLocks/>
        </xdr:cNvSpPr>
      </xdr:nvSpPr>
      <xdr:spPr>
        <a:xfrm flipH="1">
          <a:off x="8467725" y="8401050"/>
          <a:ext cx="1514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104775</xdr:rowOff>
    </xdr:from>
    <xdr:to>
      <xdr:col>20</xdr:col>
      <xdr:colOff>123825</xdr:colOff>
      <xdr:row>23</xdr:row>
      <xdr:rowOff>104775</xdr:rowOff>
    </xdr:to>
    <xdr:sp>
      <xdr:nvSpPr>
        <xdr:cNvPr id="4" name="Connecteur droit 22"/>
        <xdr:cNvSpPr>
          <a:spLocks/>
        </xdr:cNvSpPr>
      </xdr:nvSpPr>
      <xdr:spPr>
        <a:xfrm flipV="1">
          <a:off x="11572875" y="5286375"/>
          <a:ext cx="1743075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14</xdr:row>
      <xdr:rowOff>47625</xdr:rowOff>
    </xdr:from>
    <xdr:to>
      <xdr:col>19</xdr:col>
      <xdr:colOff>438150</xdr:colOff>
      <xdr:row>15</xdr:row>
      <xdr:rowOff>171450</xdr:rowOff>
    </xdr:to>
    <xdr:sp>
      <xdr:nvSpPr>
        <xdr:cNvPr id="5" name="Connecteur droit 23"/>
        <xdr:cNvSpPr>
          <a:spLocks/>
        </xdr:cNvSpPr>
      </xdr:nvSpPr>
      <xdr:spPr>
        <a:xfrm flipH="1" flipV="1">
          <a:off x="12820650" y="3209925"/>
          <a:ext cx="0" cy="352425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14</xdr:row>
      <xdr:rowOff>47625</xdr:rowOff>
    </xdr:from>
    <xdr:to>
      <xdr:col>21</xdr:col>
      <xdr:colOff>361950</xdr:colOff>
      <xdr:row>15</xdr:row>
      <xdr:rowOff>171450</xdr:rowOff>
    </xdr:to>
    <xdr:sp>
      <xdr:nvSpPr>
        <xdr:cNvPr id="6" name="Connecteur droit 24"/>
        <xdr:cNvSpPr>
          <a:spLocks/>
        </xdr:cNvSpPr>
      </xdr:nvSpPr>
      <xdr:spPr>
        <a:xfrm flipV="1">
          <a:off x="13792200" y="3209925"/>
          <a:ext cx="0" cy="352425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3</xdr:row>
      <xdr:rowOff>76200</xdr:rowOff>
    </xdr:from>
    <xdr:to>
      <xdr:col>21</xdr:col>
      <xdr:colOff>695325</xdr:colOff>
      <xdr:row>5</xdr:row>
      <xdr:rowOff>38100</xdr:rowOff>
    </xdr:to>
    <xdr:sp>
      <xdr:nvSpPr>
        <xdr:cNvPr id="7" name="Rectangle à coins arrondis 32"/>
        <xdr:cNvSpPr>
          <a:spLocks/>
        </xdr:cNvSpPr>
      </xdr:nvSpPr>
      <xdr:spPr>
        <a:xfrm>
          <a:off x="12525375" y="762000"/>
          <a:ext cx="1600200" cy="419100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47625</xdr:rowOff>
    </xdr:from>
    <xdr:to>
      <xdr:col>20</xdr:col>
      <xdr:colOff>133350</xdr:colOff>
      <xdr:row>7</xdr:row>
      <xdr:rowOff>9525</xdr:rowOff>
    </xdr:to>
    <xdr:sp>
      <xdr:nvSpPr>
        <xdr:cNvPr id="8" name="Connecteur droit avec flèche 34"/>
        <xdr:cNvSpPr>
          <a:spLocks/>
        </xdr:cNvSpPr>
      </xdr:nvSpPr>
      <xdr:spPr>
        <a:xfrm flipH="1">
          <a:off x="13192125" y="1190625"/>
          <a:ext cx="133350" cy="41910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15</xdr:row>
      <xdr:rowOff>171450</xdr:rowOff>
    </xdr:from>
    <xdr:to>
      <xdr:col>20</xdr:col>
      <xdr:colOff>123825</xdr:colOff>
      <xdr:row>23</xdr:row>
      <xdr:rowOff>104775</xdr:rowOff>
    </xdr:to>
    <xdr:sp>
      <xdr:nvSpPr>
        <xdr:cNvPr id="9" name="Line 234"/>
        <xdr:cNvSpPr>
          <a:spLocks/>
        </xdr:cNvSpPr>
      </xdr:nvSpPr>
      <xdr:spPr>
        <a:xfrm>
          <a:off x="13315950" y="3562350"/>
          <a:ext cx="0" cy="1724025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40</xdr:row>
      <xdr:rowOff>47625</xdr:rowOff>
    </xdr:from>
    <xdr:to>
      <xdr:col>19</xdr:col>
      <xdr:colOff>428625</xdr:colOff>
      <xdr:row>40</xdr:row>
      <xdr:rowOff>57150</xdr:rowOff>
    </xdr:to>
    <xdr:sp>
      <xdr:nvSpPr>
        <xdr:cNvPr id="10" name="Connecteur droit avec flèche 24"/>
        <xdr:cNvSpPr>
          <a:spLocks/>
        </xdr:cNvSpPr>
      </xdr:nvSpPr>
      <xdr:spPr>
        <a:xfrm>
          <a:off x="2257425" y="9010650"/>
          <a:ext cx="1055370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38</xdr:row>
      <xdr:rowOff>114300</xdr:rowOff>
    </xdr:from>
    <xdr:to>
      <xdr:col>11</xdr:col>
      <xdr:colOff>419100</xdr:colOff>
      <xdr:row>40</xdr:row>
      <xdr:rowOff>47625</xdr:rowOff>
    </xdr:to>
    <xdr:sp>
      <xdr:nvSpPr>
        <xdr:cNvPr id="11" name="Connecteur droit avec flèche 38"/>
        <xdr:cNvSpPr>
          <a:spLocks/>
        </xdr:cNvSpPr>
      </xdr:nvSpPr>
      <xdr:spPr>
        <a:xfrm flipV="1">
          <a:off x="7543800" y="8620125"/>
          <a:ext cx="0" cy="390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32</xdr:row>
      <xdr:rowOff>180975</xdr:rowOff>
    </xdr:from>
    <xdr:to>
      <xdr:col>7</xdr:col>
      <xdr:colOff>581025</xdr:colOff>
      <xdr:row>35</xdr:row>
      <xdr:rowOff>38100</xdr:rowOff>
    </xdr:to>
    <xdr:sp>
      <xdr:nvSpPr>
        <xdr:cNvPr id="12" name="Rectangle à coins arrondis 40"/>
        <xdr:cNvSpPr>
          <a:spLocks/>
        </xdr:cNvSpPr>
      </xdr:nvSpPr>
      <xdr:spPr>
        <a:xfrm>
          <a:off x="3667125" y="7315200"/>
          <a:ext cx="2009775" cy="542925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48</xdr:row>
      <xdr:rowOff>171450</xdr:rowOff>
    </xdr:from>
    <xdr:to>
      <xdr:col>22</xdr:col>
      <xdr:colOff>771525</xdr:colOff>
      <xdr:row>50</xdr:row>
      <xdr:rowOff>171450</xdr:rowOff>
    </xdr:to>
    <xdr:sp>
      <xdr:nvSpPr>
        <xdr:cNvPr id="13" name="Rectangle à coins arrondis 41"/>
        <xdr:cNvSpPr>
          <a:spLocks/>
        </xdr:cNvSpPr>
      </xdr:nvSpPr>
      <xdr:spPr>
        <a:xfrm>
          <a:off x="13249275" y="10925175"/>
          <a:ext cx="1762125" cy="457200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32</xdr:row>
      <xdr:rowOff>0</xdr:rowOff>
    </xdr:from>
    <xdr:to>
      <xdr:col>6</xdr:col>
      <xdr:colOff>390525</xdr:colOff>
      <xdr:row>32</xdr:row>
      <xdr:rowOff>171450</xdr:rowOff>
    </xdr:to>
    <xdr:sp>
      <xdr:nvSpPr>
        <xdr:cNvPr id="14" name="Connecteur droit avec flèche 42"/>
        <xdr:cNvSpPr>
          <a:spLocks/>
        </xdr:cNvSpPr>
      </xdr:nvSpPr>
      <xdr:spPr>
        <a:xfrm flipH="1" flipV="1">
          <a:off x="3467100" y="7134225"/>
          <a:ext cx="1209675" cy="17145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800100</xdr:colOff>
      <xdr:row>48</xdr:row>
      <xdr:rowOff>19050</xdr:rowOff>
    </xdr:from>
    <xdr:to>
      <xdr:col>21</xdr:col>
      <xdr:colOff>704850</xdr:colOff>
      <xdr:row>48</xdr:row>
      <xdr:rowOff>161925</xdr:rowOff>
    </xdr:to>
    <xdr:sp>
      <xdr:nvSpPr>
        <xdr:cNvPr id="15" name="Connecteur droit avec flèche 46"/>
        <xdr:cNvSpPr>
          <a:spLocks/>
        </xdr:cNvSpPr>
      </xdr:nvSpPr>
      <xdr:spPr>
        <a:xfrm flipH="1" flipV="1">
          <a:off x="13182600" y="10772775"/>
          <a:ext cx="952500" cy="142875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11</xdr:row>
      <xdr:rowOff>9525</xdr:rowOff>
    </xdr:from>
    <xdr:to>
      <xdr:col>11</xdr:col>
      <xdr:colOff>390525</xdr:colOff>
      <xdr:row>13</xdr:row>
      <xdr:rowOff>171450</xdr:rowOff>
    </xdr:to>
    <xdr:sp>
      <xdr:nvSpPr>
        <xdr:cNvPr id="16" name="Connecteur droit 48"/>
        <xdr:cNvSpPr>
          <a:spLocks/>
        </xdr:cNvSpPr>
      </xdr:nvSpPr>
      <xdr:spPr>
        <a:xfrm>
          <a:off x="7515225" y="2524125"/>
          <a:ext cx="0" cy="6191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37</xdr:row>
      <xdr:rowOff>123825</xdr:rowOff>
    </xdr:from>
    <xdr:to>
      <xdr:col>8</xdr:col>
      <xdr:colOff>685800</xdr:colOff>
      <xdr:row>37</xdr:row>
      <xdr:rowOff>123825</xdr:rowOff>
    </xdr:to>
    <xdr:sp>
      <xdr:nvSpPr>
        <xdr:cNvPr id="17" name="Connecteur droit 67"/>
        <xdr:cNvSpPr>
          <a:spLocks/>
        </xdr:cNvSpPr>
      </xdr:nvSpPr>
      <xdr:spPr>
        <a:xfrm flipH="1">
          <a:off x="3057525" y="8401050"/>
          <a:ext cx="3533775" cy="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4</xdr:col>
      <xdr:colOff>400050</xdr:colOff>
      <xdr:row>37</xdr:row>
      <xdr:rowOff>123825</xdr:rowOff>
    </xdr:to>
    <xdr:sp>
      <xdr:nvSpPr>
        <xdr:cNvPr id="18" name="Connecteur droit 69"/>
        <xdr:cNvSpPr>
          <a:spLocks/>
        </xdr:cNvSpPr>
      </xdr:nvSpPr>
      <xdr:spPr>
        <a:xfrm flipV="1">
          <a:off x="3067050" y="7143750"/>
          <a:ext cx="0" cy="12573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123825</xdr:rowOff>
    </xdr:from>
    <xdr:to>
      <xdr:col>8</xdr:col>
      <xdr:colOff>581025</xdr:colOff>
      <xdr:row>26</xdr:row>
      <xdr:rowOff>142875</xdr:rowOff>
    </xdr:to>
    <xdr:sp>
      <xdr:nvSpPr>
        <xdr:cNvPr id="19" name="Organigramme : Alternative 70"/>
        <xdr:cNvSpPr>
          <a:spLocks/>
        </xdr:cNvSpPr>
      </xdr:nvSpPr>
      <xdr:spPr>
        <a:xfrm>
          <a:off x="4524375" y="5534025"/>
          <a:ext cx="1962150" cy="409575"/>
        </a:xfrm>
        <a:prstGeom prst="flowChartAlternateProcess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0</xdr:rowOff>
    </xdr:from>
    <xdr:to>
      <xdr:col>8</xdr:col>
      <xdr:colOff>0</xdr:colOff>
      <xdr:row>24</xdr:row>
      <xdr:rowOff>114300</xdr:rowOff>
    </xdr:to>
    <xdr:sp>
      <xdr:nvSpPr>
        <xdr:cNvPr id="20" name="Connecteur droit avec flèche 71"/>
        <xdr:cNvSpPr>
          <a:spLocks/>
        </xdr:cNvSpPr>
      </xdr:nvSpPr>
      <xdr:spPr>
        <a:xfrm flipV="1">
          <a:off x="5505450" y="5410200"/>
          <a:ext cx="400050" cy="11430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5</xdr:row>
      <xdr:rowOff>47625</xdr:rowOff>
    </xdr:from>
    <xdr:to>
      <xdr:col>21</xdr:col>
      <xdr:colOff>0</xdr:colOff>
      <xdr:row>7</xdr:row>
      <xdr:rowOff>9525</xdr:rowOff>
    </xdr:to>
    <xdr:sp>
      <xdr:nvSpPr>
        <xdr:cNvPr id="21" name="Connecteur droit avec flèche 34"/>
        <xdr:cNvSpPr>
          <a:spLocks/>
        </xdr:cNvSpPr>
      </xdr:nvSpPr>
      <xdr:spPr>
        <a:xfrm>
          <a:off x="13325475" y="1190625"/>
          <a:ext cx="104775" cy="41910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48</xdr:row>
      <xdr:rowOff>180975</xdr:rowOff>
    </xdr:from>
    <xdr:to>
      <xdr:col>3</xdr:col>
      <xdr:colOff>609600</xdr:colOff>
      <xdr:row>50</xdr:row>
      <xdr:rowOff>133350</xdr:rowOff>
    </xdr:to>
    <xdr:sp>
      <xdr:nvSpPr>
        <xdr:cNvPr id="22" name="Rectangle à coins arrondis 101"/>
        <xdr:cNvSpPr>
          <a:spLocks/>
        </xdr:cNvSpPr>
      </xdr:nvSpPr>
      <xdr:spPr>
        <a:xfrm>
          <a:off x="495300" y="10934700"/>
          <a:ext cx="1971675" cy="409575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47</xdr:row>
      <xdr:rowOff>219075</xdr:rowOff>
    </xdr:from>
    <xdr:to>
      <xdr:col>2</xdr:col>
      <xdr:colOff>790575</xdr:colOff>
      <xdr:row>48</xdr:row>
      <xdr:rowOff>171450</xdr:rowOff>
    </xdr:to>
    <xdr:sp>
      <xdr:nvSpPr>
        <xdr:cNvPr id="23" name="Connecteur droit avec flèche 102"/>
        <xdr:cNvSpPr>
          <a:spLocks/>
        </xdr:cNvSpPr>
      </xdr:nvSpPr>
      <xdr:spPr>
        <a:xfrm flipV="1">
          <a:off x="1485900" y="10744200"/>
          <a:ext cx="352425" cy="180975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24</xdr:row>
      <xdr:rowOff>114300</xdr:rowOff>
    </xdr:from>
    <xdr:to>
      <xdr:col>16</xdr:col>
      <xdr:colOff>485775</xdr:colOff>
      <xdr:row>26</xdr:row>
      <xdr:rowOff>0</xdr:rowOff>
    </xdr:to>
    <xdr:sp>
      <xdr:nvSpPr>
        <xdr:cNvPr id="24" name="Organigramme : Alternative 70"/>
        <xdr:cNvSpPr>
          <a:spLocks/>
        </xdr:cNvSpPr>
      </xdr:nvSpPr>
      <xdr:spPr>
        <a:xfrm>
          <a:off x="8820150" y="5524500"/>
          <a:ext cx="1619250" cy="276225"/>
        </a:xfrm>
        <a:prstGeom prst="flowChartAlternateProcess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24</xdr:row>
      <xdr:rowOff>0</xdr:rowOff>
    </xdr:from>
    <xdr:to>
      <xdr:col>15</xdr:col>
      <xdr:colOff>485775</xdr:colOff>
      <xdr:row>24</xdr:row>
      <xdr:rowOff>104775</xdr:rowOff>
    </xdr:to>
    <xdr:sp>
      <xdr:nvSpPr>
        <xdr:cNvPr id="25" name="Connecteur droit avec flèche 71"/>
        <xdr:cNvSpPr>
          <a:spLocks/>
        </xdr:cNvSpPr>
      </xdr:nvSpPr>
      <xdr:spPr>
        <a:xfrm flipH="1" flipV="1">
          <a:off x="9153525" y="5410200"/>
          <a:ext cx="476250" cy="104775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13</xdr:row>
      <xdr:rowOff>180975</xdr:rowOff>
    </xdr:from>
    <xdr:to>
      <xdr:col>17</xdr:col>
      <xdr:colOff>400050</xdr:colOff>
      <xdr:row>16</xdr:row>
      <xdr:rowOff>9525</xdr:rowOff>
    </xdr:to>
    <xdr:grpSp>
      <xdr:nvGrpSpPr>
        <xdr:cNvPr id="26" name="Groupe 43"/>
        <xdr:cNvGrpSpPr>
          <a:grpSpLocks/>
        </xdr:cNvGrpSpPr>
      </xdr:nvGrpSpPr>
      <xdr:grpSpPr>
        <a:xfrm>
          <a:off x="3914775" y="3152775"/>
          <a:ext cx="7248525" cy="476250"/>
          <a:chOff x="3295650" y="3057525"/>
          <a:chExt cx="7248525" cy="514350"/>
        </a:xfrm>
        <a:solidFill>
          <a:srgbClr val="FFFFFF"/>
        </a:solidFill>
      </xdr:grpSpPr>
      <xdr:sp>
        <xdr:nvSpPr>
          <xdr:cNvPr id="27" name="Connecteur droit 39"/>
          <xdr:cNvSpPr>
            <a:spLocks/>
          </xdr:cNvSpPr>
        </xdr:nvSpPr>
        <xdr:spPr>
          <a:xfrm>
            <a:off x="3295650" y="3057525"/>
            <a:ext cx="7248525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Connecteur droit 45"/>
          <xdr:cNvSpPr>
            <a:spLocks/>
          </xdr:cNvSpPr>
        </xdr:nvSpPr>
        <xdr:spPr>
          <a:xfrm>
            <a:off x="10544175" y="3057525"/>
            <a:ext cx="0" cy="504835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Connecteur droit 45"/>
          <xdr:cNvSpPr>
            <a:spLocks/>
          </xdr:cNvSpPr>
        </xdr:nvSpPr>
        <xdr:spPr>
          <a:xfrm>
            <a:off x="8124980" y="3067040"/>
            <a:ext cx="0" cy="504835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Connecteur droit 45"/>
          <xdr:cNvSpPr>
            <a:spLocks/>
          </xdr:cNvSpPr>
        </xdr:nvSpPr>
        <xdr:spPr>
          <a:xfrm>
            <a:off x="5723906" y="3067040"/>
            <a:ext cx="0" cy="504835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Connecteur droit 45"/>
          <xdr:cNvSpPr>
            <a:spLocks/>
          </xdr:cNvSpPr>
        </xdr:nvSpPr>
        <xdr:spPr>
          <a:xfrm>
            <a:off x="3304711" y="3067040"/>
            <a:ext cx="0" cy="504835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30</xdr:row>
      <xdr:rowOff>9525</xdr:rowOff>
    </xdr:from>
    <xdr:to>
      <xdr:col>14</xdr:col>
      <xdr:colOff>0</xdr:colOff>
      <xdr:row>31</xdr:row>
      <xdr:rowOff>66675</xdr:rowOff>
    </xdr:to>
    <xdr:sp>
      <xdr:nvSpPr>
        <xdr:cNvPr id="32" name="Ellipse 120"/>
        <xdr:cNvSpPr>
          <a:spLocks/>
        </xdr:cNvSpPr>
      </xdr:nvSpPr>
      <xdr:spPr>
        <a:xfrm>
          <a:off x="6715125" y="6686550"/>
          <a:ext cx="1619250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14</xdr:col>
      <xdr:colOff>0</xdr:colOff>
      <xdr:row>7</xdr:row>
      <xdr:rowOff>57150</xdr:rowOff>
    </xdr:to>
    <xdr:sp>
      <xdr:nvSpPr>
        <xdr:cNvPr id="33" name="Ellipse 121"/>
        <xdr:cNvSpPr>
          <a:spLocks/>
        </xdr:cNvSpPr>
      </xdr:nvSpPr>
      <xdr:spPr>
        <a:xfrm>
          <a:off x="6715125" y="1371600"/>
          <a:ext cx="1619250" cy="2857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200025</xdr:rowOff>
    </xdr:from>
    <xdr:to>
      <xdr:col>8</xdr:col>
      <xdr:colOff>638175</xdr:colOff>
      <xdr:row>12</xdr:row>
      <xdr:rowOff>200025</xdr:rowOff>
    </xdr:to>
    <xdr:sp>
      <xdr:nvSpPr>
        <xdr:cNvPr id="34" name="Organigramme : Alternative 36"/>
        <xdr:cNvSpPr>
          <a:spLocks/>
        </xdr:cNvSpPr>
      </xdr:nvSpPr>
      <xdr:spPr>
        <a:xfrm>
          <a:off x="4581525" y="2714625"/>
          <a:ext cx="1962150" cy="228600"/>
        </a:xfrm>
        <a:prstGeom prst="flowChartAlternateProcess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</xdr:row>
      <xdr:rowOff>0</xdr:rowOff>
    </xdr:from>
    <xdr:to>
      <xdr:col>9</xdr:col>
      <xdr:colOff>0</xdr:colOff>
      <xdr:row>11</xdr:row>
      <xdr:rowOff>190500</xdr:rowOff>
    </xdr:to>
    <xdr:sp>
      <xdr:nvSpPr>
        <xdr:cNvPr id="35" name="Connecteur droit avec flèche 37"/>
        <xdr:cNvSpPr>
          <a:spLocks/>
        </xdr:cNvSpPr>
      </xdr:nvSpPr>
      <xdr:spPr>
        <a:xfrm flipV="1">
          <a:off x="5562600" y="2514600"/>
          <a:ext cx="1152525" cy="19050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15</xdr:row>
      <xdr:rowOff>171450</xdr:rowOff>
    </xdr:from>
    <xdr:to>
      <xdr:col>21</xdr:col>
      <xdr:colOff>361950</xdr:colOff>
      <xdr:row>15</xdr:row>
      <xdr:rowOff>171450</xdr:rowOff>
    </xdr:to>
    <xdr:sp>
      <xdr:nvSpPr>
        <xdr:cNvPr id="36" name="Connecteur droit 22"/>
        <xdr:cNvSpPr>
          <a:spLocks/>
        </xdr:cNvSpPr>
      </xdr:nvSpPr>
      <xdr:spPr>
        <a:xfrm flipV="1">
          <a:off x="12811125" y="3562350"/>
          <a:ext cx="981075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27</xdr:row>
      <xdr:rowOff>219075</xdr:rowOff>
    </xdr:from>
    <xdr:to>
      <xdr:col>17</xdr:col>
      <xdr:colOff>428625</xdr:colOff>
      <xdr:row>27</xdr:row>
      <xdr:rowOff>219075</xdr:rowOff>
    </xdr:to>
    <xdr:sp>
      <xdr:nvSpPr>
        <xdr:cNvPr id="37" name="Line 11"/>
        <xdr:cNvSpPr>
          <a:spLocks/>
        </xdr:cNvSpPr>
      </xdr:nvSpPr>
      <xdr:spPr>
        <a:xfrm flipH="1">
          <a:off x="8763000" y="6248400"/>
          <a:ext cx="2428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27</xdr:row>
      <xdr:rowOff>219075</xdr:rowOff>
    </xdr:from>
    <xdr:to>
      <xdr:col>16</xdr:col>
      <xdr:colOff>19050</xdr:colOff>
      <xdr:row>37</xdr:row>
      <xdr:rowOff>133350</xdr:rowOff>
    </xdr:to>
    <xdr:sp>
      <xdr:nvSpPr>
        <xdr:cNvPr id="38" name="Line 9"/>
        <xdr:cNvSpPr>
          <a:spLocks/>
        </xdr:cNvSpPr>
      </xdr:nvSpPr>
      <xdr:spPr>
        <a:xfrm>
          <a:off x="9963150" y="6248400"/>
          <a:ext cx="9525" cy="2162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33</xdr:row>
      <xdr:rowOff>38100</xdr:rowOff>
    </xdr:from>
    <xdr:to>
      <xdr:col>14</xdr:col>
      <xdr:colOff>371475</xdr:colOff>
      <xdr:row>36</xdr:row>
      <xdr:rowOff>200025</xdr:rowOff>
    </xdr:to>
    <xdr:sp>
      <xdr:nvSpPr>
        <xdr:cNvPr id="39" name="AutoShape 35"/>
        <xdr:cNvSpPr>
          <a:spLocks/>
        </xdr:cNvSpPr>
      </xdr:nvSpPr>
      <xdr:spPr>
        <a:xfrm flipH="1">
          <a:off x="8362950" y="7400925"/>
          <a:ext cx="342900" cy="847725"/>
        </a:xfrm>
        <a:prstGeom prst="leftBrace">
          <a:avLst>
            <a:gd name="adj1" fmla="val -35370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40</xdr:row>
      <xdr:rowOff>38100</xdr:rowOff>
    </xdr:from>
    <xdr:to>
      <xdr:col>3</xdr:col>
      <xdr:colOff>400050</xdr:colOff>
      <xdr:row>42</xdr:row>
      <xdr:rowOff>47625</xdr:rowOff>
    </xdr:to>
    <xdr:sp>
      <xdr:nvSpPr>
        <xdr:cNvPr id="40" name="Connecteur droit 45"/>
        <xdr:cNvSpPr>
          <a:spLocks/>
        </xdr:cNvSpPr>
      </xdr:nvSpPr>
      <xdr:spPr>
        <a:xfrm>
          <a:off x="2257425" y="9001125"/>
          <a:ext cx="0" cy="466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40</xdr:row>
      <xdr:rowOff>57150</xdr:rowOff>
    </xdr:from>
    <xdr:to>
      <xdr:col>6</xdr:col>
      <xdr:colOff>428625</xdr:colOff>
      <xdr:row>42</xdr:row>
      <xdr:rowOff>66675</xdr:rowOff>
    </xdr:to>
    <xdr:sp>
      <xdr:nvSpPr>
        <xdr:cNvPr id="41" name="Connecteur droit 45"/>
        <xdr:cNvSpPr>
          <a:spLocks/>
        </xdr:cNvSpPr>
      </xdr:nvSpPr>
      <xdr:spPr>
        <a:xfrm>
          <a:off x="4714875" y="9020175"/>
          <a:ext cx="0" cy="466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40</xdr:row>
      <xdr:rowOff>47625</xdr:rowOff>
    </xdr:from>
    <xdr:to>
      <xdr:col>11</xdr:col>
      <xdr:colOff>419100</xdr:colOff>
      <xdr:row>42</xdr:row>
      <xdr:rowOff>57150</xdr:rowOff>
    </xdr:to>
    <xdr:sp>
      <xdr:nvSpPr>
        <xdr:cNvPr id="42" name="Connecteur droit 45"/>
        <xdr:cNvSpPr>
          <a:spLocks/>
        </xdr:cNvSpPr>
      </xdr:nvSpPr>
      <xdr:spPr>
        <a:xfrm>
          <a:off x="7543800" y="9010650"/>
          <a:ext cx="0" cy="466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40</xdr:row>
      <xdr:rowOff>66675</xdr:rowOff>
    </xdr:from>
    <xdr:to>
      <xdr:col>16</xdr:col>
      <xdr:colOff>409575</xdr:colOff>
      <xdr:row>42</xdr:row>
      <xdr:rowOff>76200</xdr:rowOff>
    </xdr:to>
    <xdr:sp>
      <xdr:nvSpPr>
        <xdr:cNvPr id="43" name="Connecteur droit 45"/>
        <xdr:cNvSpPr>
          <a:spLocks/>
        </xdr:cNvSpPr>
      </xdr:nvSpPr>
      <xdr:spPr>
        <a:xfrm>
          <a:off x="10363200" y="9029700"/>
          <a:ext cx="0" cy="466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419100</xdr:colOff>
      <xdr:row>40</xdr:row>
      <xdr:rowOff>66675</xdr:rowOff>
    </xdr:from>
    <xdr:to>
      <xdr:col>19</xdr:col>
      <xdr:colOff>419100</xdr:colOff>
      <xdr:row>42</xdr:row>
      <xdr:rowOff>76200</xdr:rowOff>
    </xdr:to>
    <xdr:sp>
      <xdr:nvSpPr>
        <xdr:cNvPr id="44" name="Connecteur droit 45"/>
        <xdr:cNvSpPr>
          <a:spLocks/>
        </xdr:cNvSpPr>
      </xdr:nvSpPr>
      <xdr:spPr>
        <a:xfrm>
          <a:off x="12801600" y="9029700"/>
          <a:ext cx="0" cy="466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48</xdr:row>
      <xdr:rowOff>180975</xdr:rowOff>
    </xdr:from>
    <xdr:to>
      <xdr:col>8</xdr:col>
      <xdr:colOff>180975</xdr:colOff>
      <xdr:row>50</xdr:row>
      <xdr:rowOff>133350</xdr:rowOff>
    </xdr:to>
    <xdr:sp>
      <xdr:nvSpPr>
        <xdr:cNvPr id="45" name="Rectangle à coins arrondis 97"/>
        <xdr:cNvSpPr>
          <a:spLocks/>
        </xdr:cNvSpPr>
      </xdr:nvSpPr>
      <xdr:spPr>
        <a:xfrm>
          <a:off x="4124325" y="10934700"/>
          <a:ext cx="1962150" cy="409575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48</xdr:row>
      <xdr:rowOff>161925</xdr:rowOff>
    </xdr:from>
    <xdr:to>
      <xdr:col>18</xdr:col>
      <xdr:colOff>571500</xdr:colOff>
      <xdr:row>50</xdr:row>
      <xdr:rowOff>161925</xdr:rowOff>
    </xdr:to>
    <xdr:sp>
      <xdr:nvSpPr>
        <xdr:cNvPr id="46" name="Rectangle à coins arrondis 98"/>
        <xdr:cNvSpPr>
          <a:spLocks/>
        </xdr:cNvSpPr>
      </xdr:nvSpPr>
      <xdr:spPr>
        <a:xfrm>
          <a:off x="10220325" y="10915650"/>
          <a:ext cx="1924050" cy="457200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419100</xdr:colOff>
      <xdr:row>48</xdr:row>
      <xdr:rowOff>152400</xdr:rowOff>
    </xdr:to>
    <xdr:sp>
      <xdr:nvSpPr>
        <xdr:cNvPr id="47" name="Connecteur droit avec flèche 99"/>
        <xdr:cNvSpPr>
          <a:spLocks/>
        </xdr:cNvSpPr>
      </xdr:nvSpPr>
      <xdr:spPr>
        <a:xfrm flipH="1" flipV="1">
          <a:off x="10763250" y="10753725"/>
          <a:ext cx="419100" cy="15240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48</xdr:row>
      <xdr:rowOff>180975</xdr:rowOff>
    </xdr:from>
    <xdr:to>
      <xdr:col>14</xdr:col>
      <xdr:colOff>771525</xdr:colOff>
      <xdr:row>50</xdr:row>
      <xdr:rowOff>133350</xdr:rowOff>
    </xdr:to>
    <xdr:sp>
      <xdr:nvSpPr>
        <xdr:cNvPr id="48" name="Rectangle à coins arrondis 105"/>
        <xdr:cNvSpPr>
          <a:spLocks/>
        </xdr:cNvSpPr>
      </xdr:nvSpPr>
      <xdr:spPr>
        <a:xfrm>
          <a:off x="7210425" y="10934700"/>
          <a:ext cx="1895475" cy="409575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48</xdr:row>
      <xdr:rowOff>0</xdr:rowOff>
    </xdr:from>
    <xdr:to>
      <xdr:col>7</xdr:col>
      <xdr:colOff>9525</xdr:colOff>
      <xdr:row>48</xdr:row>
      <xdr:rowOff>171450</xdr:rowOff>
    </xdr:to>
    <xdr:sp>
      <xdr:nvSpPr>
        <xdr:cNvPr id="49" name="Connecteur droit avec flèche 106"/>
        <xdr:cNvSpPr>
          <a:spLocks/>
        </xdr:cNvSpPr>
      </xdr:nvSpPr>
      <xdr:spPr>
        <a:xfrm flipH="1" flipV="1">
          <a:off x="5086350" y="10753725"/>
          <a:ext cx="19050" cy="17145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66675</xdr:colOff>
      <xdr:row>48</xdr:row>
      <xdr:rowOff>171450</xdr:rowOff>
    </xdr:to>
    <xdr:sp>
      <xdr:nvSpPr>
        <xdr:cNvPr id="50" name="Connecteur droit avec flèche 109"/>
        <xdr:cNvSpPr>
          <a:spLocks/>
        </xdr:cNvSpPr>
      </xdr:nvSpPr>
      <xdr:spPr>
        <a:xfrm flipH="1" flipV="1">
          <a:off x="7924800" y="10753725"/>
          <a:ext cx="238125" cy="17145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33</xdr:row>
      <xdr:rowOff>0</xdr:rowOff>
    </xdr:from>
    <xdr:to>
      <xdr:col>23</xdr:col>
      <xdr:colOff>142875</xdr:colOff>
      <xdr:row>34</xdr:row>
      <xdr:rowOff>180975</xdr:rowOff>
    </xdr:to>
    <xdr:sp>
      <xdr:nvSpPr>
        <xdr:cNvPr id="51" name="Rectangle à coins arrondis 112"/>
        <xdr:cNvSpPr>
          <a:spLocks/>
        </xdr:cNvSpPr>
      </xdr:nvSpPr>
      <xdr:spPr>
        <a:xfrm>
          <a:off x="10048875" y="7362825"/>
          <a:ext cx="5143500" cy="409575"/>
        </a:xfrm>
        <a:prstGeom prst="roundRect">
          <a:avLst/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52" name="Image 57" descr="dm51_ic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24</xdr:col>
      <xdr:colOff>0</xdr:colOff>
      <xdr:row>1</xdr:row>
      <xdr:rowOff>19050</xdr:rowOff>
    </xdr:to>
    <xdr:pic>
      <xdr:nvPicPr>
        <xdr:cNvPr id="53" name="Image 58" descr="dm51_ic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0" y="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24</xdr:col>
      <xdr:colOff>0</xdr:colOff>
      <xdr:row>52</xdr:row>
      <xdr:rowOff>19050</xdr:rowOff>
    </xdr:to>
    <xdr:pic>
      <xdr:nvPicPr>
        <xdr:cNvPr id="54" name="Image 59" descr="dm51_ic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0" y="114395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9525</xdr:colOff>
      <xdr:row>52</xdr:row>
      <xdr:rowOff>19050</xdr:rowOff>
    </xdr:to>
    <xdr:pic>
      <xdr:nvPicPr>
        <xdr:cNvPr id="55" name="Image 60" descr="dm51_ic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95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2"/>
  <sheetViews>
    <sheetView showGridLines="0" showRowColHeaders="0" tabSelected="1" zoomScalePageLayoutView="0" workbookViewId="0" topLeftCell="A1">
      <selection activeCell="B3" sqref="B3"/>
    </sheetView>
  </sheetViews>
  <sheetFormatPr defaultColWidth="11.421875" defaultRowHeight="12.75"/>
  <cols>
    <col min="1" max="1" width="3.57421875" style="0" customWidth="1"/>
    <col min="2" max="9" width="12.140625" style="0" customWidth="1"/>
    <col min="10" max="10" width="3.57421875" style="0" customWidth="1"/>
    <col min="11" max="11" width="2.57421875" style="0" customWidth="1"/>
    <col min="12" max="12" width="12.00390625" style="0" customWidth="1"/>
    <col min="13" max="13" width="2.57421875" style="0" customWidth="1"/>
    <col min="14" max="14" width="3.57421875" style="0" customWidth="1"/>
    <col min="15" max="20" width="12.140625" style="0" customWidth="1"/>
    <col min="21" max="21" width="3.57421875" style="0" customWidth="1"/>
    <col min="22" max="23" width="12.140625" style="0" customWidth="1"/>
    <col min="24" max="24" width="3.57421875" style="0" customWidth="1"/>
    <col min="25" max="25" width="0" style="0" hidden="1" customWidth="1"/>
    <col min="26" max="26" width="3.57421875" style="0" customWidth="1"/>
  </cols>
  <sheetData>
    <row r="1" spans="1:25" ht="18" customHeight="1">
      <c r="A1" s="73"/>
      <c r="B1" s="73"/>
      <c r="C1" s="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"/>
      <c r="W1" s="9"/>
      <c r="X1" s="1"/>
      <c r="Y1">
        <v>2013</v>
      </c>
    </row>
    <row r="2" spans="1:25" ht="18" customHeight="1">
      <c r="A2" s="10"/>
      <c r="B2" s="76"/>
      <c r="C2" s="7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0"/>
      <c r="V2" s="51" t="s">
        <v>41</v>
      </c>
      <c r="W2" s="65">
        <v>2013</v>
      </c>
      <c r="X2" s="1"/>
      <c r="Y2">
        <v>2014</v>
      </c>
    </row>
    <row r="3" spans="1:25" ht="18" customHeight="1">
      <c r="A3" s="10"/>
      <c r="B3" s="78" t="s">
        <v>40</v>
      </c>
      <c r="C3" s="77"/>
      <c r="D3" s="23"/>
      <c r="E3" s="23"/>
      <c r="F3" s="23"/>
      <c r="G3" s="23"/>
      <c r="H3" s="80" t="s">
        <v>1</v>
      </c>
      <c r="I3" s="80"/>
      <c r="J3" s="80"/>
      <c r="K3" s="80"/>
      <c r="L3" s="80"/>
      <c r="M3" s="80"/>
      <c r="N3" s="80"/>
      <c r="O3" s="80"/>
      <c r="P3" s="80"/>
      <c r="Q3" s="23"/>
      <c r="R3" s="23"/>
      <c r="S3" s="23"/>
      <c r="T3" s="23"/>
      <c r="U3" s="66"/>
      <c r="V3" s="12"/>
      <c r="W3" s="55"/>
      <c r="X3" s="1"/>
      <c r="Y3">
        <v>2015</v>
      </c>
    </row>
    <row r="4" spans="1:25" ht="18" customHeight="1">
      <c r="A4" s="10"/>
      <c r="B4" s="77"/>
      <c r="C4" s="77"/>
      <c r="D4" s="57"/>
      <c r="E4" s="57"/>
      <c r="F4" s="57"/>
      <c r="G4" s="57"/>
      <c r="H4" s="80" t="str">
        <f>"au 31/12/"&amp;W2</f>
        <v>au 31/12/2013</v>
      </c>
      <c r="I4" s="80"/>
      <c r="J4" s="80"/>
      <c r="K4" s="80"/>
      <c r="L4" s="80"/>
      <c r="M4" s="80"/>
      <c r="N4" s="80"/>
      <c r="O4" s="80"/>
      <c r="P4" s="80"/>
      <c r="Q4" s="57"/>
      <c r="R4" s="57"/>
      <c r="S4" s="57"/>
      <c r="T4" s="79" t="s">
        <v>18</v>
      </c>
      <c r="U4" s="79"/>
      <c r="V4" s="79"/>
      <c r="W4" s="55"/>
      <c r="X4" s="1"/>
      <c r="Y4">
        <v>2016</v>
      </c>
    </row>
    <row r="5" spans="1:25" ht="18" customHeight="1">
      <c r="A5" s="10"/>
      <c r="B5" s="77"/>
      <c r="C5" s="77"/>
      <c r="D5" s="57"/>
      <c r="E5" s="57"/>
      <c r="F5" s="57"/>
      <c r="G5" s="57"/>
      <c r="H5" s="61"/>
      <c r="I5" s="61"/>
      <c r="J5" s="61"/>
      <c r="K5" s="61"/>
      <c r="L5" s="61"/>
      <c r="M5" s="61"/>
      <c r="N5" s="61"/>
      <c r="O5" s="61"/>
      <c r="P5" s="61"/>
      <c r="Q5" s="57"/>
      <c r="R5" s="57"/>
      <c r="S5" s="57"/>
      <c r="T5" s="79"/>
      <c r="U5" s="79"/>
      <c r="V5" s="79"/>
      <c r="W5" s="55"/>
      <c r="X5" s="1"/>
      <c r="Y5">
        <v>2017</v>
      </c>
    </row>
    <row r="6" spans="1:25" ht="18" customHeight="1" thickBot="1">
      <c r="A6" s="10"/>
      <c r="B6" s="10"/>
      <c r="C6" s="10"/>
      <c r="D6" s="57"/>
      <c r="E6" s="57"/>
      <c r="F6" s="57"/>
      <c r="G6" s="57"/>
      <c r="H6" s="61"/>
      <c r="I6" s="23"/>
      <c r="J6" s="23"/>
      <c r="K6" s="23"/>
      <c r="L6" s="23"/>
      <c r="M6" s="23"/>
      <c r="N6" s="23"/>
      <c r="O6" s="23"/>
      <c r="P6" s="57"/>
      <c r="Q6" s="57"/>
      <c r="R6" s="57"/>
      <c r="S6" s="57"/>
      <c r="T6" s="57"/>
      <c r="U6" s="10"/>
      <c r="V6" s="12"/>
      <c r="W6" s="55"/>
      <c r="X6" s="1"/>
      <c r="Y6">
        <v>2018</v>
      </c>
    </row>
    <row r="7" spans="1:25" ht="18" customHeight="1">
      <c r="A7" s="10"/>
      <c r="B7" s="10"/>
      <c r="C7" s="10"/>
      <c r="D7" s="23"/>
      <c r="E7" s="23"/>
      <c r="F7" s="23"/>
      <c r="G7" s="23"/>
      <c r="H7" s="23"/>
      <c r="I7" s="1"/>
      <c r="J7" s="81" t="s">
        <v>14</v>
      </c>
      <c r="K7" s="81"/>
      <c r="L7" s="81"/>
      <c r="M7" s="81"/>
      <c r="N7" s="81"/>
      <c r="O7" s="1"/>
      <c r="P7" s="23"/>
      <c r="Q7" s="23"/>
      <c r="R7" s="23"/>
      <c r="S7" s="44"/>
      <c r="T7" s="46" t="s">
        <v>11</v>
      </c>
      <c r="U7" s="6"/>
      <c r="V7" s="46" t="s">
        <v>12</v>
      </c>
      <c r="W7" s="30"/>
      <c r="X7" s="1"/>
      <c r="Y7">
        <v>2019</v>
      </c>
    </row>
    <row r="8" spans="1:25" ht="18" customHeight="1">
      <c r="A8" s="1"/>
      <c r="B8" s="1"/>
      <c r="C8" s="13"/>
      <c r="D8" s="14"/>
      <c r="E8" s="14"/>
      <c r="F8" s="14"/>
      <c r="G8" s="14"/>
      <c r="H8" s="14"/>
      <c r="I8" s="1"/>
      <c r="J8" s="2"/>
      <c r="K8" s="2"/>
      <c r="L8" s="2"/>
      <c r="M8" s="2"/>
      <c r="N8" s="2"/>
      <c r="O8" s="1"/>
      <c r="P8" s="1"/>
      <c r="Q8" s="1"/>
      <c r="R8" s="1"/>
      <c r="S8" s="7" t="str">
        <f>"au 01/01/"&amp;W2</f>
        <v>au 01/01/2013</v>
      </c>
      <c r="T8" s="75">
        <f>R19-V8</f>
        <v>0</v>
      </c>
      <c r="U8" s="5"/>
      <c r="V8" s="69">
        <v>0</v>
      </c>
      <c r="W8" s="8" t="str">
        <f>"au 01/01/"&amp;W2</f>
        <v>au 01/01/2013</v>
      </c>
      <c r="X8" s="1"/>
      <c r="Y8">
        <v>2020</v>
      </c>
    </row>
    <row r="9" spans="1:25" ht="18" customHeight="1">
      <c r="A9" s="1"/>
      <c r="B9" s="1"/>
      <c r="C9" s="1"/>
      <c r="D9" s="1"/>
      <c r="E9" s="1"/>
      <c r="F9" s="1"/>
      <c r="G9" s="1"/>
      <c r="H9" s="1"/>
      <c r="I9" s="3" t="s">
        <v>8</v>
      </c>
      <c r="J9" s="87">
        <f>F19+I19+O19+R19</f>
        <v>0</v>
      </c>
      <c r="K9" s="88"/>
      <c r="L9" s="88"/>
      <c r="M9" s="88"/>
      <c r="N9" s="89"/>
      <c r="O9" s="4" t="str">
        <f>"au 01/01/"&amp;W2</f>
        <v>au 01/01/2013</v>
      </c>
      <c r="P9" s="1"/>
      <c r="Q9" s="1"/>
      <c r="R9" s="1"/>
      <c r="S9" s="7" t="s">
        <v>4</v>
      </c>
      <c r="T9" s="74">
        <f>R20-V9</f>
        <v>0</v>
      </c>
      <c r="U9" s="5"/>
      <c r="V9" s="48">
        <v>0</v>
      </c>
      <c r="W9" s="8" t="s">
        <v>4</v>
      </c>
      <c r="X9" s="1"/>
      <c r="Y9">
        <v>2021</v>
      </c>
    </row>
    <row r="10" spans="1:25" ht="18" customHeight="1" thickBot="1">
      <c r="A10" s="1"/>
      <c r="B10" s="1"/>
      <c r="C10" s="1"/>
      <c r="D10" s="1"/>
      <c r="E10" s="1"/>
      <c r="F10" s="1"/>
      <c r="G10" s="1"/>
      <c r="H10" s="1"/>
      <c r="I10" s="3" t="s">
        <v>4</v>
      </c>
      <c r="J10" s="90">
        <v>0</v>
      </c>
      <c r="K10" s="91"/>
      <c r="L10" s="91"/>
      <c r="M10" s="91"/>
      <c r="N10" s="92"/>
      <c r="O10" s="1"/>
      <c r="P10" s="1"/>
      <c r="Q10" s="1"/>
      <c r="R10" s="1"/>
      <c r="S10" s="7" t="s">
        <v>5</v>
      </c>
      <c r="T10" s="74">
        <f>R21-V10</f>
        <v>0</v>
      </c>
      <c r="U10" s="5"/>
      <c r="V10" s="48">
        <v>0</v>
      </c>
      <c r="W10" s="8" t="s">
        <v>5</v>
      </c>
      <c r="X10" s="1"/>
      <c r="Y10">
        <v>2022</v>
      </c>
    </row>
    <row r="11" spans="1:25" ht="18" customHeight="1" thickBot="1">
      <c r="A11" s="1"/>
      <c r="B11" s="1"/>
      <c r="C11" s="1"/>
      <c r="D11" s="1"/>
      <c r="E11" s="1"/>
      <c r="F11" s="1"/>
      <c r="G11" s="1"/>
      <c r="H11" s="1"/>
      <c r="I11" s="3" t="s">
        <v>43</v>
      </c>
      <c r="J11" s="96">
        <f>F24+I24+O24+R24</f>
        <v>0</v>
      </c>
      <c r="K11" s="97"/>
      <c r="L11" s="97"/>
      <c r="M11" s="97"/>
      <c r="N11" s="98"/>
      <c r="O11" s="4" t="str">
        <f>"au 31/12/"&amp;W2</f>
        <v>au 31/12/2013</v>
      </c>
      <c r="P11" s="15"/>
      <c r="Q11" s="15"/>
      <c r="R11" s="15"/>
      <c r="S11" s="56" t="s">
        <v>25</v>
      </c>
      <c r="T11" s="74">
        <f>R22-V11</f>
        <v>0</v>
      </c>
      <c r="U11" s="5"/>
      <c r="V11" s="48">
        <v>0</v>
      </c>
      <c r="W11" s="8" t="s">
        <v>25</v>
      </c>
      <c r="X11" s="1"/>
      <c r="Y11">
        <v>2023</v>
      </c>
    </row>
    <row r="12" spans="1:25" ht="18" customHeight="1" thickBot="1">
      <c r="A12" s="1"/>
      <c r="B12" s="1"/>
      <c r="C12" s="1"/>
      <c r="D12" s="1"/>
      <c r="E12" s="1"/>
      <c r="F12" s="1"/>
      <c r="G12" s="79"/>
      <c r="H12" s="79"/>
      <c r="I12" s="79"/>
      <c r="J12" s="1"/>
      <c r="K12" s="1"/>
      <c r="L12" s="1"/>
      <c r="M12" s="1"/>
      <c r="N12" s="1"/>
      <c r="O12" s="1"/>
      <c r="P12" s="15"/>
      <c r="Q12" s="15"/>
      <c r="R12" s="15"/>
      <c r="S12" s="7" t="s">
        <v>6</v>
      </c>
      <c r="T12" s="74">
        <f>R23-V12</f>
        <v>0</v>
      </c>
      <c r="U12" s="5"/>
      <c r="V12" s="48">
        <v>0</v>
      </c>
      <c r="W12" s="8" t="s">
        <v>6</v>
      </c>
      <c r="X12" s="1"/>
      <c r="Y12">
        <v>2024</v>
      </c>
    </row>
    <row r="13" spans="1:25" ht="18" customHeight="1" thickBot="1">
      <c r="A13" s="1"/>
      <c r="B13" s="1"/>
      <c r="C13" s="1"/>
      <c r="D13" s="1"/>
      <c r="E13" s="1"/>
      <c r="F13" s="1"/>
      <c r="G13" s="83" t="s">
        <v>31</v>
      </c>
      <c r="H13" s="83"/>
      <c r="I13" s="83"/>
      <c r="J13" s="1"/>
      <c r="K13" s="1"/>
      <c r="L13" s="1"/>
      <c r="M13" s="1"/>
      <c r="N13" s="1"/>
      <c r="O13" s="1"/>
      <c r="P13" s="15"/>
      <c r="Q13" s="15"/>
      <c r="R13" s="26"/>
      <c r="S13" s="7" t="str">
        <f>"au 31/12/"&amp;W2</f>
        <v>au 31/12/2013</v>
      </c>
      <c r="T13" s="24">
        <f>SUM(T8:T12)</f>
        <v>0</v>
      </c>
      <c r="U13" s="5"/>
      <c r="V13" s="24">
        <f>SUM(V8:V12)</f>
        <v>0</v>
      </c>
      <c r="W13" s="8" t="str">
        <f>"au 31/12/"&amp;W2</f>
        <v>au 31/12/2013</v>
      </c>
      <c r="X13" s="1"/>
      <c r="Y13">
        <v>2025</v>
      </c>
    </row>
    <row r="14" spans="1:25" ht="1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9"/>
      <c r="K14" s="19"/>
      <c r="L14" s="19"/>
      <c r="M14" s="19"/>
      <c r="N14" s="19"/>
      <c r="O14" s="1"/>
      <c r="P14" s="1"/>
      <c r="Q14" s="1"/>
      <c r="R14" s="26"/>
      <c r="S14" s="45"/>
      <c r="T14" s="28"/>
      <c r="U14" s="28"/>
      <c r="V14" s="28"/>
      <c r="W14" s="29"/>
      <c r="X14" s="1"/>
      <c r="Y14">
        <v>2026</v>
      </c>
    </row>
    <row r="15" spans="1:25" ht="18" customHeight="1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6"/>
      <c r="Q15" s="16"/>
      <c r="R15" s="16"/>
      <c r="S15" s="16"/>
      <c r="T15" s="1"/>
      <c r="U15" s="1"/>
      <c r="V15" s="1"/>
      <c r="W15" s="1"/>
      <c r="X15" s="1"/>
      <c r="Y15">
        <v>2027</v>
      </c>
    </row>
    <row r="16" spans="1:25" ht="18" customHeight="1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6"/>
      <c r="Q16" s="16"/>
      <c r="R16" s="16"/>
      <c r="S16" s="16"/>
      <c r="T16" s="1"/>
      <c r="U16" s="67" t="s">
        <v>42</v>
      </c>
      <c r="V16" s="1"/>
      <c r="W16" s="1"/>
      <c r="X16" s="1"/>
      <c r="Y16">
        <v>2028</v>
      </c>
    </row>
    <row r="17" spans="1:25" ht="18" customHeight="1">
      <c r="A17" s="1"/>
      <c r="B17" s="21"/>
      <c r="C17" s="2"/>
      <c r="D17" s="21"/>
      <c r="E17" s="21"/>
      <c r="F17" s="2" t="s">
        <v>5</v>
      </c>
      <c r="G17" s="21"/>
      <c r="H17" s="21"/>
      <c r="I17" s="2" t="s">
        <v>17</v>
      </c>
      <c r="J17" s="1"/>
      <c r="K17" s="1"/>
      <c r="L17" s="1"/>
      <c r="M17" s="1"/>
      <c r="N17" s="1"/>
      <c r="O17" s="2" t="s">
        <v>6</v>
      </c>
      <c r="P17" s="2"/>
      <c r="Q17" s="2"/>
      <c r="R17" s="2" t="s">
        <v>2</v>
      </c>
      <c r="S17" s="41"/>
      <c r="T17" s="1"/>
      <c r="U17" s="41"/>
      <c r="V17" s="41"/>
      <c r="W17" s="41"/>
      <c r="X17" s="1"/>
      <c r="Y17">
        <v>2029</v>
      </c>
    </row>
    <row r="18" spans="1:25" ht="15" customHeight="1">
      <c r="A18" s="1"/>
      <c r="B18" s="21"/>
      <c r="C18" s="18"/>
      <c r="D18" s="21"/>
      <c r="E18" s="21"/>
      <c r="F18" s="21"/>
      <c r="G18" s="21"/>
      <c r="H18" s="21"/>
      <c r="I18" s="21"/>
      <c r="J18" s="1"/>
      <c r="K18" s="1"/>
      <c r="L18" s="1"/>
      <c r="M18" s="1"/>
      <c r="N18" s="1"/>
      <c r="O18" s="17"/>
      <c r="P18" s="18"/>
      <c r="Q18" s="18"/>
      <c r="R18" s="18"/>
      <c r="S18" s="18"/>
      <c r="T18" s="1"/>
      <c r="U18" s="41"/>
      <c r="V18" s="41"/>
      <c r="W18" s="41"/>
      <c r="X18" s="1"/>
      <c r="Y18">
        <v>2030</v>
      </c>
    </row>
    <row r="19" spans="1:25" ht="18" customHeight="1">
      <c r="A19" s="1"/>
      <c r="B19" s="2"/>
      <c r="C19" s="2"/>
      <c r="D19" s="21"/>
      <c r="E19" s="93" t="str">
        <f>"au 01/01/"&amp;W2</f>
        <v>au 01/01/2013</v>
      </c>
      <c r="F19" s="84">
        <v>0</v>
      </c>
      <c r="G19" s="38"/>
      <c r="H19" s="93" t="str">
        <f>"au 01/01/"&amp;W2</f>
        <v>au 01/01/2013</v>
      </c>
      <c r="I19" s="84">
        <v>0</v>
      </c>
      <c r="J19" s="113"/>
      <c r="K19" s="114"/>
      <c r="L19" s="110" t="str">
        <f>"au 01/01/"&amp;W2</f>
        <v>au 01/01/2013</v>
      </c>
      <c r="M19" s="110"/>
      <c r="N19" s="82"/>
      <c r="O19" s="84">
        <v>0</v>
      </c>
      <c r="P19" s="20"/>
      <c r="Q19" s="20" t="str">
        <f>"au 01/01/"&amp;W2</f>
        <v>au 01/01/2013</v>
      </c>
      <c r="R19" s="68">
        <v>0</v>
      </c>
      <c r="S19" s="32"/>
      <c r="T19" s="1"/>
      <c r="U19" s="41"/>
      <c r="V19" s="41"/>
      <c r="W19" s="41"/>
      <c r="X19" s="1"/>
      <c r="Y19">
        <v>2031</v>
      </c>
    </row>
    <row r="20" spans="1:25" ht="18" customHeight="1">
      <c r="A20" s="1"/>
      <c r="B20" s="2"/>
      <c r="C20" s="2"/>
      <c r="D20" s="21"/>
      <c r="E20" s="93"/>
      <c r="F20" s="84"/>
      <c r="G20" s="38"/>
      <c r="H20" s="93"/>
      <c r="I20" s="84"/>
      <c r="J20" s="113"/>
      <c r="K20" s="114"/>
      <c r="L20" s="110"/>
      <c r="M20" s="110"/>
      <c r="N20" s="82"/>
      <c r="O20" s="84"/>
      <c r="P20" s="20"/>
      <c r="Q20" s="20" t="s">
        <v>4</v>
      </c>
      <c r="R20" s="71">
        <f>J10</f>
        <v>0</v>
      </c>
      <c r="S20" s="32"/>
      <c r="T20" s="1"/>
      <c r="U20" s="1"/>
      <c r="V20" s="1"/>
      <c r="W20" s="1"/>
      <c r="X20" s="1"/>
      <c r="Y20">
        <v>2032</v>
      </c>
    </row>
    <row r="21" spans="1:25" ht="18" customHeight="1">
      <c r="A21" s="1"/>
      <c r="B21" s="2"/>
      <c r="C21" s="2"/>
      <c r="D21" s="21"/>
      <c r="E21" s="3" t="s">
        <v>3</v>
      </c>
      <c r="F21" s="42">
        <v>0</v>
      </c>
      <c r="G21" s="38"/>
      <c r="H21" s="82" t="s">
        <v>19</v>
      </c>
      <c r="I21" s="86">
        <v>0</v>
      </c>
      <c r="J21" s="113"/>
      <c r="K21" s="33"/>
      <c r="L21" s="110" t="s">
        <v>7</v>
      </c>
      <c r="M21" s="110"/>
      <c r="N21" s="82"/>
      <c r="O21" s="85">
        <v>0</v>
      </c>
      <c r="P21" s="20"/>
      <c r="Q21" s="20" t="s">
        <v>5</v>
      </c>
      <c r="R21" s="71">
        <f>-SUM(F21:F23)</f>
        <v>0</v>
      </c>
      <c r="S21" s="32"/>
      <c r="T21" s="1"/>
      <c r="U21" s="1"/>
      <c r="V21" s="1"/>
      <c r="W21" s="1"/>
      <c r="X21" s="1"/>
      <c r="Y21">
        <v>2033</v>
      </c>
    </row>
    <row r="22" spans="1:25" ht="18" customHeight="1">
      <c r="A22" s="1"/>
      <c r="B22" s="2"/>
      <c r="C22" s="2"/>
      <c r="D22" s="21"/>
      <c r="E22" s="3" t="s">
        <v>9</v>
      </c>
      <c r="F22" s="42">
        <v>0</v>
      </c>
      <c r="G22" s="38"/>
      <c r="H22" s="82"/>
      <c r="I22" s="111"/>
      <c r="J22" s="113"/>
      <c r="K22" s="33"/>
      <c r="L22" s="110"/>
      <c r="M22" s="110"/>
      <c r="N22" s="82"/>
      <c r="O22" s="86"/>
      <c r="P22" s="20"/>
      <c r="Q22" s="20" t="s">
        <v>17</v>
      </c>
      <c r="R22" s="71">
        <f>-I21</f>
        <v>0</v>
      </c>
      <c r="S22" s="32"/>
      <c r="T22" s="1"/>
      <c r="U22" s="1"/>
      <c r="V22" s="1"/>
      <c r="W22" s="1"/>
      <c r="X22" s="1"/>
      <c r="Y22">
        <v>2034</v>
      </c>
    </row>
    <row r="23" spans="1:25" ht="18" customHeight="1" thickBot="1">
      <c r="A23" s="1"/>
      <c r="B23" s="2"/>
      <c r="C23" s="2"/>
      <c r="D23" s="21"/>
      <c r="E23" s="3" t="s">
        <v>13</v>
      </c>
      <c r="F23" s="43">
        <v>0</v>
      </c>
      <c r="G23" s="38"/>
      <c r="H23" s="82"/>
      <c r="I23" s="112"/>
      <c r="J23" s="113"/>
      <c r="K23" s="33"/>
      <c r="L23" s="110"/>
      <c r="M23" s="110"/>
      <c r="N23" s="82"/>
      <c r="O23" s="86"/>
      <c r="P23" s="20"/>
      <c r="Q23" s="20" t="s">
        <v>6</v>
      </c>
      <c r="R23" s="72">
        <f>-O21</f>
        <v>0</v>
      </c>
      <c r="S23" s="32"/>
      <c r="T23" s="1"/>
      <c r="U23" s="1"/>
      <c r="V23" s="1"/>
      <c r="W23" s="1"/>
      <c r="X23" s="1"/>
      <c r="Y23">
        <v>2035</v>
      </c>
    </row>
    <row r="24" spans="1:25" ht="18" customHeight="1" thickBot="1">
      <c r="A24" s="1"/>
      <c r="B24" s="2"/>
      <c r="C24" s="2"/>
      <c r="D24" s="1"/>
      <c r="E24" s="20" t="str">
        <f>"au 31/12/"&amp;W2</f>
        <v>au 31/12/2013</v>
      </c>
      <c r="F24" s="31">
        <f>SUM(F19:F23)</f>
        <v>0</v>
      </c>
      <c r="G24" s="14"/>
      <c r="H24" s="20" t="str">
        <f>"au 31/12/"&amp;W2</f>
        <v>au 31/12/2013</v>
      </c>
      <c r="I24" s="40">
        <f>SUM(I19:I23)</f>
        <v>0</v>
      </c>
      <c r="J24" s="1"/>
      <c r="K24" s="1"/>
      <c r="L24" s="1"/>
      <c r="M24" s="1"/>
      <c r="N24" s="20" t="str">
        <f>"au 31/12/"&amp;W2</f>
        <v>au 31/12/2013</v>
      </c>
      <c r="O24" s="40">
        <f>SUM(O19:O23)</f>
        <v>0</v>
      </c>
      <c r="P24" s="20"/>
      <c r="Q24" s="20" t="str">
        <f>"au 31/12/"&amp;W2</f>
        <v>au 31/12/2013</v>
      </c>
      <c r="R24" s="40">
        <f>SUM(R19:R23)</f>
        <v>0</v>
      </c>
      <c r="S24" s="1"/>
      <c r="T24" s="1"/>
      <c r="U24" s="1"/>
      <c r="V24" s="1"/>
      <c r="W24" s="1"/>
      <c r="X24" s="1"/>
      <c r="Y24">
        <v>2036</v>
      </c>
    </row>
    <row r="25" spans="1: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>
        <v>2037</v>
      </c>
    </row>
    <row r="26" spans="1:25" ht="18" customHeight="1">
      <c r="A26" s="1"/>
      <c r="B26" s="1"/>
      <c r="C26" s="1"/>
      <c r="D26" s="1"/>
      <c r="E26" s="1"/>
      <c r="F26" s="1"/>
      <c r="G26" s="83" t="s">
        <v>27</v>
      </c>
      <c r="H26" s="83"/>
      <c r="I26" s="83"/>
      <c r="J26" s="1"/>
      <c r="K26" s="1"/>
      <c r="L26" s="1"/>
      <c r="M26" s="1"/>
      <c r="N26" s="1"/>
      <c r="O26" s="83" t="s">
        <v>26</v>
      </c>
      <c r="P26" s="83"/>
      <c r="Q26" s="83"/>
      <c r="R26" s="1"/>
      <c r="S26" s="1"/>
      <c r="T26" s="1"/>
      <c r="U26" s="1"/>
      <c r="V26" s="1"/>
      <c r="W26" s="1"/>
      <c r="X26" s="1"/>
      <c r="Y26">
        <v>2038</v>
      </c>
    </row>
    <row r="27" spans="1:25" ht="18" customHeight="1">
      <c r="A27" s="1"/>
      <c r="B27" s="1"/>
      <c r="C27" s="1"/>
      <c r="D27" s="1"/>
      <c r="E27" s="1"/>
      <c r="F27" s="1"/>
      <c r="G27" s="83"/>
      <c r="H27" s="83"/>
      <c r="I27" s="8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>
        <v>2039</v>
      </c>
    </row>
    <row r="28" spans="1:25" ht="18" customHeight="1">
      <c r="A28" s="1"/>
      <c r="B28" s="1"/>
      <c r="C28" s="1"/>
      <c r="D28" s="1"/>
      <c r="E28" s="2" t="s">
        <v>16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>
        <v>2040</v>
      </c>
    </row>
    <row r="29" spans="1:25" ht="15" customHeight="1">
      <c r="A29" s="1"/>
      <c r="B29" s="1"/>
      <c r="C29" s="1"/>
      <c r="D29" s="1"/>
      <c r="E29" s="3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>
        <v>2041</v>
      </c>
    </row>
    <row r="30" spans="1:25" ht="18" customHeight="1">
      <c r="A30" s="1"/>
      <c r="B30" s="27"/>
      <c r="C30" s="1"/>
      <c r="D30" s="3" t="str">
        <f>"au 01/01/"&amp;W2</f>
        <v>au 01/01/2013</v>
      </c>
      <c r="E30" s="70">
        <v>0</v>
      </c>
      <c r="F30" s="1"/>
      <c r="G30" s="60"/>
      <c r="H30" s="60"/>
      <c r="I30" s="60"/>
      <c r="J30" s="59"/>
      <c r="K30" s="59"/>
      <c r="L30" s="59"/>
      <c r="M30" s="59"/>
      <c r="N30" s="59"/>
      <c r="O30" s="60"/>
      <c r="P30" s="60"/>
      <c r="Q30" s="1"/>
      <c r="R30" s="1"/>
      <c r="S30" s="1"/>
      <c r="T30" s="1"/>
      <c r="U30" s="1"/>
      <c r="V30" s="1"/>
      <c r="W30" s="1"/>
      <c r="X30" s="1"/>
      <c r="Y30">
        <v>2042</v>
      </c>
    </row>
    <row r="31" spans="1:25" ht="18" customHeight="1" thickBot="1">
      <c r="A31" s="1"/>
      <c r="B31" s="27"/>
      <c r="C31" s="1"/>
      <c r="D31" s="3" t="s">
        <v>20</v>
      </c>
      <c r="E31" s="43">
        <v>0</v>
      </c>
      <c r="F31" s="2"/>
      <c r="G31" s="60"/>
      <c r="H31" s="60"/>
      <c r="I31" s="60"/>
      <c r="J31" s="115" t="s">
        <v>0</v>
      </c>
      <c r="K31" s="115"/>
      <c r="L31" s="115"/>
      <c r="M31" s="115"/>
      <c r="N31" s="115"/>
      <c r="O31" s="1"/>
      <c r="P31" s="60"/>
      <c r="Q31" s="1"/>
      <c r="R31" s="1"/>
      <c r="S31" s="1"/>
      <c r="T31" s="1"/>
      <c r="U31" s="1"/>
      <c r="V31" s="1"/>
      <c r="W31" s="1"/>
      <c r="X31" s="1"/>
      <c r="Y31">
        <v>2043</v>
      </c>
    </row>
    <row r="32" spans="1:25" ht="18" customHeight="1" thickBot="1">
      <c r="A32" s="1"/>
      <c r="B32" s="1"/>
      <c r="C32" s="1"/>
      <c r="D32" s="20" t="str">
        <f>"au 31/12/"&amp;W2</f>
        <v>au 31/12/2013</v>
      </c>
      <c r="E32" s="31">
        <f>SUM(E30:E31)</f>
        <v>0</v>
      </c>
      <c r="F32" s="1"/>
      <c r="G32" s="60"/>
      <c r="H32" s="60"/>
      <c r="I32" s="60"/>
      <c r="J32" s="109"/>
      <c r="K32" s="109"/>
      <c r="L32" s="109"/>
      <c r="M32" s="109"/>
      <c r="N32" s="109"/>
      <c r="O32" s="1"/>
      <c r="P32" s="1"/>
      <c r="Q32" s="1"/>
      <c r="R32" s="1"/>
      <c r="S32" s="1"/>
      <c r="T32" s="1"/>
      <c r="U32" s="1"/>
      <c r="V32" s="1"/>
      <c r="W32" s="1"/>
      <c r="X32" s="1"/>
      <c r="Y32">
        <v>2044</v>
      </c>
    </row>
    <row r="33" spans="1:25" ht="18" customHeight="1">
      <c r="A33" s="1"/>
      <c r="B33" s="36"/>
      <c r="C33" s="25"/>
      <c r="D33" s="2"/>
      <c r="E33" s="1"/>
      <c r="F33" s="50"/>
      <c r="G33" s="49"/>
      <c r="H33" s="58"/>
      <c r="I33" s="3" t="str">
        <f>"au 01/01/"&amp;W2</f>
        <v>au 01/01/2013</v>
      </c>
      <c r="J33" s="108">
        <f>O19+R19+E30+D46+G46+L46+Q46+T46</f>
        <v>0</v>
      </c>
      <c r="K33" s="108"/>
      <c r="L33" s="108"/>
      <c r="M33" s="108"/>
      <c r="N33" s="108"/>
      <c r="O33" s="33"/>
      <c r="P33" s="1"/>
      <c r="Q33" s="1"/>
      <c r="R33" s="1"/>
      <c r="S33" s="1"/>
      <c r="T33" s="1"/>
      <c r="U33" s="1"/>
      <c r="V33" s="1"/>
      <c r="W33" s="1"/>
      <c r="X33" s="1"/>
      <c r="Y33">
        <v>2045</v>
      </c>
    </row>
    <row r="34" spans="1:25" ht="18" customHeight="1">
      <c r="A34" s="1"/>
      <c r="B34" s="26"/>
      <c r="C34" s="25"/>
      <c r="D34" s="35"/>
      <c r="E34" s="26"/>
      <c r="F34" s="79" t="s">
        <v>28</v>
      </c>
      <c r="G34" s="79"/>
      <c r="H34" s="79"/>
      <c r="I34" s="3" t="s">
        <v>10</v>
      </c>
      <c r="J34" s="95">
        <f>J10-F21-J35-F22+D47+G47+L47+Q47+T47</f>
        <v>0</v>
      </c>
      <c r="K34" s="95"/>
      <c r="L34" s="95"/>
      <c r="M34" s="95"/>
      <c r="N34" s="95"/>
      <c r="O34" s="33"/>
      <c r="P34" s="1"/>
      <c r="Q34" s="94" t="s">
        <v>15</v>
      </c>
      <c r="R34" s="63" t="s">
        <v>23</v>
      </c>
      <c r="S34" s="1"/>
      <c r="T34" s="1"/>
      <c r="U34" s="1"/>
      <c r="V34" s="1"/>
      <c r="W34" s="1"/>
      <c r="X34" s="1"/>
      <c r="Y34">
        <v>2046</v>
      </c>
    </row>
    <row r="35" spans="1:25" ht="18" customHeight="1">
      <c r="A35" s="1"/>
      <c r="B35" s="26"/>
      <c r="C35" s="26"/>
      <c r="D35" s="26"/>
      <c r="E35" s="47"/>
      <c r="F35" s="79"/>
      <c r="G35" s="79"/>
      <c r="H35" s="79"/>
      <c r="I35" s="3" t="s">
        <v>22</v>
      </c>
      <c r="J35" s="107">
        <v>0</v>
      </c>
      <c r="K35" s="107"/>
      <c r="L35" s="107"/>
      <c r="M35" s="107"/>
      <c r="N35" s="107"/>
      <c r="O35" s="100" t="str">
        <f>"variation = "&amp;SUM(J34:N37)&amp;" €"</f>
        <v>variation = 0 €</v>
      </c>
      <c r="P35" s="100"/>
      <c r="Q35" s="94"/>
      <c r="R35" s="64" t="str">
        <f>"("&amp;J10&amp;") + ("&amp;-F21&amp;") - ("&amp;J35&amp;") + ("&amp;-F22&amp;") + ("&amp;D47+G47+L47+Q47+T47&amp;") = "&amp;J10-F21-J35-F22+D47+G47+L47+Q47+T47&amp;" €"</f>
        <v>(0) + (0) - (0) + (0) + (0) = 0 €</v>
      </c>
      <c r="S35" s="1"/>
      <c r="T35" s="1"/>
      <c r="U35" s="1"/>
      <c r="V35" s="1"/>
      <c r="W35" s="1"/>
      <c r="X35" s="1"/>
      <c r="Y35">
        <v>2047</v>
      </c>
    </row>
    <row r="36" spans="1:25" ht="18" customHeight="1">
      <c r="A36" s="1"/>
      <c r="B36" s="39"/>
      <c r="C36" s="26"/>
      <c r="D36" s="26"/>
      <c r="E36" s="4"/>
      <c r="F36" s="1"/>
      <c r="G36" s="1"/>
      <c r="H36" s="1"/>
      <c r="I36" s="3" t="s">
        <v>21</v>
      </c>
      <c r="J36" s="95">
        <f>-F23</f>
        <v>0</v>
      </c>
      <c r="K36" s="95"/>
      <c r="L36" s="95"/>
      <c r="M36" s="95"/>
      <c r="N36" s="95"/>
      <c r="O36" s="100"/>
      <c r="P36" s="100"/>
      <c r="Q36" s="1"/>
      <c r="R36" s="1"/>
      <c r="S36" s="1"/>
      <c r="T36" s="1"/>
      <c r="U36" s="1"/>
      <c r="V36" s="1"/>
      <c r="W36" s="1"/>
      <c r="X36" s="1"/>
      <c r="Y36">
        <v>2048</v>
      </c>
    </row>
    <row r="37" spans="1:25" ht="18" customHeight="1" thickBot="1">
      <c r="A37" s="1"/>
      <c r="B37" s="47"/>
      <c r="C37" s="26"/>
      <c r="D37" s="26"/>
      <c r="E37" s="47"/>
      <c r="F37" s="47"/>
      <c r="G37" s="47"/>
      <c r="H37" s="47"/>
      <c r="I37" s="3" t="s">
        <v>24</v>
      </c>
      <c r="J37" s="95">
        <f>I21+E31</f>
        <v>0</v>
      </c>
      <c r="K37" s="95"/>
      <c r="L37" s="95"/>
      <c r="M37" s="95"/>
      <c r="N37" s="95"/>
      <c r="O37" s="62"/>
      <c r="P37" s="53"/>
      <c r="Q37" s="53"/>
      <c r="R37" s="1"/>
      <c r="S37" s="1"/>
      <c r="T37" s="1"/>
      <c r="U37" s="1"/>
      <c r="V37" s="1"/>
      <c r="W37" s="1"/>
      <c r="X37" s="1"/>
      <c r="Y37">
        <v>2049</v>
      </c>
    </row>
    <row r="38" spans="1:25" ht="18" customHeight="1" thickBot="1">
      <c r="A38" s="1"/>
      <c r="B38" s="47"/>
      <c r="C38" s="26"/>
      <c r="D38" s="26"/>
      <c r="E38" s="47"/>
      <c r="F38" s="47"/>
      <c r="G38" s="47"/>
      <c r="H38" s="47"/>
      <c r="I38" s="1"/>
      <c r="J38" s="104">
        <f>SUM(J33:N37)</f>
        <v>0</v>
      </c>
      <c r="K38" s="105"/>
      <c r="L38" s="105"/>
      <c r="M38" s="105"/>
      <c r="N38" s="106"/>
      <c r="O38" s="1"/>
      <c r="P38" s="1"/>
      <c r="Q38" s="1"/>
      <c r="R38" s="1"/>
      <c r="S38" s="1"/>
      <c r="T38" s="1"/>
      <c r="U38" s="1"/>
      <c r="V38" s="1"/>
      <c r="W38" s="1"/>
      <c r="X38" s="1"/>
      <c r="Y38">
        <v>2050</v>
      </c>
    </row>
    <row r="39" spans="1:25" ht="18" customHeight="1">
      <c r="A39" s="1"/>
      <c r="B39" s="47"/>
      <c r="C39" s="47"/>
      <c r="D39" s="1"/>
      <c r="E39" s="47"/>
      <c r="F39" s="47"/>
      <c r="G39" s="47"/>
      <c r="H39" s="4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>
        <v>2051</v>
      </c>
    </row>
    <row r="40" spans="1:24" ht="18" customHeight="1">
      <c r="A40" s="1"/>
      <c r="B40" s="47"/>
      <c r="C40" s="47"/>
      <c r="D40" s="1"/>
      <c r="E40" s="47"/>
      <c r="F40" s="47"/>
      <c r="G40" s="47"/>
      <c r="H40" s="4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1"/>
      <c r="U40" s="41"/>
      <c r="V40" s="41"/>
      <c r="W40" s="1"/>
      <c r="X40" s="1"/>
    </row>
    <row r="41" spans="1:24" ht="18" customHeight="1">
      <c r="A41" s="1"/>
      <c r="B41" s="1"/>
      <c r="C41" s="1"/>
      <c r="D41" s="1"/>
      <c r="E41" s="50"/>
      <c r="F41" s="50"/>
      <c r="G41" s="5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1"/>
      <c r="U41" s="41"/>
      <c r="V41" s="41"/>
      <c r="W41" s="1"/>
      <c r="X41" s="1"/>
    </row>
    <row r="42" spans="1:24" ht="18" customHeight="1">
      <c r="A42" s="1"/>
      <c r="B42" s="1"/>
      <c r="C42" s="1"/>
      <c r="D42" s="1"/>
      <c r="E42" s="50"/>
      <c r="F42" s="50"/>
      <c r="G42" s="5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1"/>
      <c r="U42" s="41"/>
      <c r="V42" s="41"/>
      <c r="W42" s="1"/>
      <c r="X42" s="1"/>
    </row>
    <row r="43" spans="1:24" ht="18" customHeight="1">
      <c r="A43" s="1"/>
      <c r="B43" s="1"/>
      <c r="C43" s="102" t="s">
        <v>32</v>
      </c>
      <c r="D43" s="102"/>
      <c r="E43" s="102"/>
      <c r="F43" s="102" t="s">
        <v>33</v>
      </c>
      <c r="G43" s="102"/>
      <c r="H43" s="102"/>
      <c r="I43" s="102" t="s">
        <v>34</v>
      </c>
      <c r="J43" s="102"/>
      <c r="K43" s="102"/>
      <c r="L43" s="102"/>
      <c r="M43" s="102"/>
      <c r="N43" s="102"/>
      <c r="O43" s="102"/>
      <c r="P43" s="102" t="s">
        <v>35</v>
      </c>
      <c r="Q43" s="103"/>
      <c r="R43" s="103"/>
      <c r="S43" s="101" t="s">
        <v>37</v>
      </c>
      <c r="T43" s="101"/>
      <c r="U43" s="101"/>
      <c r="V43" s="101"/>
      <c r="W43" s="1"/>
      <c r="X43" s="1"/>
    </row>
    <row r="44" spans="1:24" ht="18" customHeight="1">
      <c r="A44" s="1"/>
      <c r="B44" s="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3"/>
      <c r="Q44" s="103"/>
      <c r="R44" s="103"/>
      <c r="S44" s="101"/>
      <c r="T44" s="101"/>
      <c r="U44" s="101"/>
      <c r="V44" s="101"/>
      <c r="W44" s="1"/>
      <c r="X44" s="1"/>
    </row>
    <row r="45" spans="1:24" ht="15" customHeight="1">
      <c r="A45" s="1"/>
      <c r="B45" s="1"/>
      <c r="C45" s="2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1"/>
      <c r="U45" s="41"/>
      <c r="V45" s="41"/>
      <c r="W45" s="1"/>
      <c r="X45" s="1"/>
    </row>
    <row r="46" spans="1:24" ht="18" customHeight="1">
      <c r="A46" s="1"/>
      <c r="B46" s="1"/>
      <c r="C46" s="3" t="str">
        <f>"au 01/01/"&amp;W2</f>
        <v>au 01/01/2013</v>
      </c>
      <c r="D46" s="70">
        <v>0</v>
      </c>
      <c r="E46" s="2"/>
      <c r="F46" s="3" t="str">
        <f>"au 01/01/"&amp;W2</f>
        <v>au 01/01/2013</v>
      </c>
      <c r="G46" s="70">
        <v>0</v>
      </c>
      <c r="H46" s="34"/>
      <c r="I46" s="1"/>
      <c r="J46" s="1"/>
      <c r="K46" s="3" t="str">
        <f>"au 01/01/"&amp;W2</f>
        <v>au 01/01/2013</v>
      </c>
      <c r="L46" s="70">
        <v>0</v>
      </c>
      <c r="M46" s="1"/>
      <c r="N46" s="1"/>
      <c r="O46" s="1"/>
      <c r="P46" s="3" t="str">
        <f>"au 01/01/"&amp;W2</f>
        <v>au 01/01/2013</v>
      </c>
      <c r="Q46" s="70">
        <v>0</v>
      </c>
      <c r="R46" s="1"/>
      <c r="S46" s="3" t="str">
        <f>"au 01/01/"&amp;W2</f>
        <v>au 01/01/2013</v>
      </c>
      <c r="T46" s="70">
        <v>0</v>
      </c>
      <c r="U46" s="41"/>
      <c r="V46" s="41"/>
      <c r="W46" s="1"/>
      <c r="X46" s="1"/>
    </row>
    <row r="47" spans="1:24" ht="18" customHeight="1" thickBot="1">
      <c r="A47" s="1"/>
      <c r="B47" s="1"/>
      <c r="C47" s="3" t="s">
        <v>20</v>
      </c>
      <c r="D47" s="43">
        <v>0</v>
      </c>
      <c r="E47" s="2"/>
      <c r="F47" s="3" t="s">
        <v>20</v>
      </c>
      <c r="G47" s="43">
        <v>0</v>
      </c>
      <c r="H47" s="37"/>
      <c r="I47" s="1"/>
      <c r="J47" s="1"/>
      <c r="K47" s="3" t="s">
        <v>20</v>
      </c>
      <c r="L47" s="43">
        <v>0</v>
      </c>
      <c r="M47" s="1"/>
      <c r="N47" s="1"/>
      <c r="O47" s="1"/>
      <c r="P47" s="3" t="s">
        <v>20</v>
      </c>
      <c r="Q47" s="43">
        <v>0</v>
      </c>
      <c r="R47" s="1"/>
      <c r="S47" s="3" t="s">
        <v>20</v>
      </c>
      <c r="T47" s="43">
        <v>0</v>
      </c>
      <c r="U47" s="41"/>
      <c r="V47" s="41"/>
      <c r="W47" s="1"/>
      <c r="X47" s="1"/>
    </row>
    <row r="48" spans="1:24" ht="18" customHeight="1" thickBot="1">
      <c r="A48" s="1"/>
      <c r="B48" s="1"/>
      <c r="C48" s="20" t="str">
        <f>"au 31/12/"&amp;W2</f>
        <v>au 31/12/2013</v>
      </c>
      <c r="D48" s="31">
        <f>SUM(D46:D47)</f>
        <v>0</v>
      </c>
      <c r="E48" s="2"/>
      <c r="F48" s="20" t="str">
        <f>"au 31/12/"&amp;W2</f>
        <v>au 31/12/2013</v>
      </c>
      <c r="G48" s="31">
        <f>SUM(G46:G47)</f>
        <v>0</v>
      </c>
      <c r="H48" s="37"/>
      <c r="I48" s="1"/>
      <c r="J48" s="1"/>
      <c r="K48" s="20" t="str">
        <f>"au 31/12/"&amp;W2</f>
        <v>au 31/12/2013</v>
      </c>
      <c r="L48" s="31">
        <f>SUM(L46:L47)</f>
        <v>0</v>
      </c>
      <c r="M48" s="1"/>
      <c r="N48" s="1"/>
      <c r="O48" s="1"/>
      <c r="P48" s="20" t="str">
        <f>"au 31/12/"&amp;W2</f>
        <v>au 31/12/2013</v>
      </c>
      <c r="Q48" s="31">
        <f>SUM(Q46:Q47)</f>
        <v>0</v>
      </c>
      <c r="R48" s="1"/>
      <c r="S48" s="20" t="str">
        <f>"au 31/12/"&amp;W2</f>
        <v>au 31/12/2013</v>
      </c>
      <c r="T48" s="31">
        <f>SUM(T46:T47)</f>
        <v>0</v>
      </c>
      <c r="U48" s="41"/>
      <c r="V48" s="41"/>
      <c r="W48" s="1"/>
      <c r="X48" s="1"/>
    </row>
    <row r="49" spans="1:24" ht="18" customHeight="1">
      <c r="A49" s="1"/>
      <c r="B49" s="1"/>
      <c r="C49" s="1"/>
      <c r="D49" s="1"/>
      <c r="E49" s="50"/>
      <c r="F49" s="50"/>
      <c r="G49" s="5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1"/>
      <c r="U49" s="41"/>
      <c r="V49" s="41"/>
      <c r="W49" s="1"/>
      <c r="X49" s="1"/>
    </row>
    <row r="50" spans="1:24" ht="18" customHeight="1">
      <c r="A50" s="1"/>
      <c r="B50" s="83" t="s">
        <v>30</v>
      </c>
      <c r="C50" s="83"/>
      <c r="D50" s="83"/>
      <c r="E50" s="1"/>
      <c r="F50" s="83" t="s">
        <v>36</v>
      </c>
      <c r="G50" s="83"/>
      <c r="H50" s="83"/>
      <c r="I50" s="83"/>
      <c r="J50" s="1"/>
      <c r="K50" s="1"/>
      <c r="L50" s="83" t="s">
        <v>38</v>
      </c>
      <c r="M50" s="83"/>
      <c r="N50" s="83"/>
      <c r="O50" s="83"/>
      <c r="P50" s="1"/>
      <c r="Q50" s="83" t="s">
        <v>29</v>
      </c>
      <c r="R50" s="99"/>
      <c r="S50" s="99"/>
      <c r="T50" s="52"/>
      <c r="U50" s="83" t="s">
        <v>39</v>
      </c>
      <c r="V50" s="99"/>
      <c r="W50" s="99"/>
      <c r="X50" s="33"/>
    </row>
    <row r="51" spans="1:24" ht="18" customHeight="1">
      <c r="A51" s="1"/>
      <c r="B51" s="83"/>
      <c r="C51" s="83"/>
      <c r="D51" s="83"/>
      <c r="E51" s="1"/>
      <c r="F51" s="83"/>
      <c r="G51" s="83"/>
      <c r="H51" s="83"/>
      <c r="I51" s="83"/>
      <c r="J51" s="1"/>
      <c r="K51" s="1"/>
      <c r="L51" s="83"/>
      <c r="M51" s="83"/>
      <c r="N51" s="83"/>
      <c r="O51" s="83"/>
      <c r="P51" s="1"/>
      <c r="Q51" s="99"/>
      <c r="R51" s="99"/>
      <c r="S51" s="99"/>
      <c r="T51" s="52"/>
      <c r="U51" s="99"/>
      <c r="V51" s="99"/>
      <c r="W51" s="99"/>
      <c r="X51" s="33"/>
    </row>
    <row r="52" spans="1:24" ht="18" customHeight="1">
      <c r="A52" s="2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4"/>
      <c r="U52" s="54"/>
      <c r="V52" s="54"/>
      <c r="W52" s="54"/>
      <c r="X52" s="1"/>
    </row>
  </sheetData>
  <sheetProtection sheet="1" objects="1" scenarios="1" selectLockedCells="1"/>
  <mergeCells count="44">
    <mergeCell ref="H19:H20"/>
    <mergeCell ref="J21:J23"/>
    <mergeCell ref="J19:K20"/>
    <mergeCell ref="J31:N31"/>
    <mergeCell ref="I19:I20"/>
    <mergeCell ref="J35:N35"/>
    <mergeCell ref="I43:O44"/>
    <mergeCell ref="J33:N33"/>
    <mergeCell ref="J32:N32"/>
    <mergeCell ref="L50:O51"/>
    <mergeCell ref="F50:I51"/>
    <mergeCell ref="L19:N20"/>
    <mergeCell ref="L21:N23"/>
    <mergeCell ref="I21:I23"/>
    <mergeCell ref="U50:W51"/>
    <mergeCell ref="G13:I13"/>
    <mergeCell ref="O35:P36"/>
    <mergeCell ref="F34:H35"/>
    <mergeCell ref="S43:V44"/>
    <mergeCell ref="Q50:S51"/>
    <mergeCell ref="F43:H44"/>
    <mergeCell ref="P43:R44"/>
    <mergeCell ref="J38:N38"/>
    <mergeCell ref="J36:N36"/>
    <mergeCell ref="B50:D51"/>
    <mergeCell ref="E19:E20"/>
    <mergeCell ref="F19:F20"/>
    <mergeCell ref="Q34:Q35"/>
    <mergeCell ref="J34:N34"/>
    <mergeCell ref="H3:P3"/>
    <mergeCell ref="J11:N11"/>
    <mergeCell ref="G12:I12"/>
    <mergeCell ref="J37:N37"/>
    <mergeCell ref="C43:E44"/>
    <mergeCell ref="T4:V5"/>
    <mergeCell ref="H4:P4"/>
    <mergeCell ref="J7:N7"/>
    <mergeCell ref="H21:H23"/>
    <mergeCell ref="G26:I27"/>
    <mergeCell ref="O26:Q26"/>
    <mergeCell ref="O19:O20"/>
    <mergeCell ref="O21:O23"/>
    <mergeCell ref="J9:N9"/>
    <mergeCell ref="J10:N10"/>
  </mergeCells>
  <dataValidations count="11">
    <dataValidation type="list" allowBlank="1" showInputMessage="1" showErrorMessage="1" sqref="W2">
      <formula1>exercice</formula1>
    </dataValidation>
    <dataValidation allowBlank="1" showInputMessage="1" showErrorMessage="1" prompt="saisir uniquement les entrées d'inventaire financées par prélèvements  sur les fonds disponibles du SRH" sqref="V10"/>
    <dataValidation allowBlank="1" showInputMessage="1" showErrorMessage="1" prompt="ne saisir que les constitutions de dépôts et cautions versés, les restitutions ne pouvant être saisies qu'au SG" sqref="V11"/>
    <dataValidation allowBlank="1" showInputMessage="1" showErrorMessage="1" prompt="saisir en &quot;moins&quot;" sqref="F21"/>
    <dataValidation allowBlank="1" showInputMessage="1" showErrorMessage="1" prompt="saisir en &quot;moins&quot; si la dotation aux amortissements réels&#10;est supérieure à la reprise sur amortissements réels" sqref="F22"/>
    <dataValidation allowBlank="1" showInputMessage="1" showErrorMessage="1" prompt="saisir en &quot;moins&quot; si les restitutions sont supérieures aux constitutions, donc si les dépôts et cautions versés diminuent" sqref="I21:I23"/>
    <dataValidation allowBlank="1" showInputMessage="1" showErrorMessage="1" prompt="saisir en &quot;moins&quot; si les stocks diminuent" sqref="O21:O23"/>
    <dataValidation allowBlank="1" showInputMessage="1" showErrorMessage="1" prompt="saisir en &quot;moins&quot; si déficit" sqref="J10:N10 V9"/>
    <dataValidation allowBlank="1" showInputMessage="1" showErrorMessage="1" prompt="saisir en &quot;moins&quot; si les restitutions sont supérieures aux constitutions, donc si les dépôts et cautions reçus diminuent" sqref="E31"/>
    <dataValidation allowBlank="1" showInputMessage="1" showErrorMessage="1" prompt="saisir en &quot;moins&quot; les provisions diminuent (reprises supérieures aux dotations)" sqref="D47 G47 L47 Q47 T47"/>
    <dataValidation allowBlank="1" showInputMessage="1" showErrorMessage="1" prompt="saisir en &quot;moins&quot; si les stocks augmentent" sqref="V12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63" r:id="rId2"/>
  <ignoredErrors>
    <ignoredError sqref="R21" formulaRange="1"/>
    <ignoredError sqref="T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MAUPIN</dc:creator>
  <cp:keywords/>
  <dc:description/>
  <cp:lastModifiedBy>Utilisateur</cp:lastModifiedBy>
  <cp:lastPrinted>2014-03-14T22:47:45Z</cp:lastPrinted>
  <dcterms:created xsi:type="dcterms:W3CDTF">2003-02-05T20:41:47Z</dcterms:created>
  <dcterms:modified xsi:type="dcterms:W3CDTF">2014-03-17T23:23:31Z</dcterms:modified>
  <cp:category/>
  <cp:version/>
  <cp:contentType/>
  <cp:contentStatus/>
</cp:coreProperties>
</file>